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Mainhomepage\"/>
    </mc:Choice>
  </mc:AlternateContent>
  <xr:revisionPtr revIDLastSave="0" documentId="8_{AAF588D6-728D-4C1A-B03C-E0CE1D9B8FE6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Numbers" sheetId="4" r:id="rId1"/>
  </sheets>
  <definedNames>
    <definedName name="_xlnm.Print_Area" localSheetId="0">Numbers!$B$1:$W$185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6" i="4" l="1"/>
  <c r="T146" i="4"/>
  <c r="T136" i="4"/>
  <c r="T126" i="4"/>
  <c r="T116" i="4"/>
  <c r="B116" i="4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T106" i="4"/>
  <c r="T96" i="4"/>
  <c r="T86" i="4"/>
  <c r="T76" i="4"/>
  <c r="T66" i="4"/>
  <c r="E61" i="4"/>
  <c r="E62" i="4" s="1"/>
  <c r="E59" i="4"/>
  <c r="E60" i="4" s="1"/>
  <c r="T56" i="4"/>
  <c r="E54" i="4"/>
  <c r="E55" i="4" s="1"/>
  <c r="E56" i="4" s="1"/>
  <c r="E57" i="4" s="1"/>
  <c r="T46" i="4"/>
  <c r="E38" i="4"/>
  <c r="E39" i="4" s="1"/>
  <c r="E40" i="4" s="1"/>
  <c r="E41" i="4" s="1"/>
  <c r="E42" i="4" s="1"/>
  <c r="E43" i="4" s="1"/>
  <c r="E44" i="4" s="1"/>
  <c r="E45" i="4" s="1"/>
  <c r="E46" i="4" s="1"/>
  <c r="E47" i="4" s="1"/>
  <c r="T36" i="4"/>
  <c r="T26" i="4"/>
  <c r="T16" i="4"/>
  <c r="T6" i="4"/>
</calcChain>
</file>

<file path=xl/sharedStrings.xml><?xml version="1.0" encoding="utf-8"?>
<sst xmlns="http://schemas.openxmlformats.org/spreadsheetml/2006/main" count="57" uniqueCount="55">
  <si>
    <t>Year</t>
  </si>
  <si>
    <t>Cable</t>
  </si>
  <si>
    <t>Other</t>
  </si>
  <si>
    <t xml:space="preserve">                 </t>
  </si>
  <si>
    <t>CPI</t>
  </si>
  <si>
    <t>``</t>
  </si>
  <si>
    <t>The actual years are bold-faced and the interpolated years are italicized.</t>
  </si>
  <si>
    <t>Millions</t>
  </si>
  <si>
    <t>rides per urban capita</t>
  </si>
  <si>
    <t xml:space="preserve">Since data is only available for 1860, 1870, 1880 , 1902,1907,1912,  &amp; 1917 we have interpolated the data between those years for ease of charting. </t>
  </si>
  <si>
    <t>Commuting by transit</t>
  </si>
  <si>
    <t>N/A</t>
  </si>
  <si>
    <t>Registered light vehicles</t>
  </si>
  <si>
    <t>Sub-total transit</t>
  </si>
  <si>
    <t>All road</t>
  </si>
  <si>
    <t xml:space="preserve">Sources:  </t>
  </si>
  <si>
    <t>Horse car</t>
  </si>
  <si>
    <t>Decennial data only</t>
  </si>
  <si>
    <t>The data differs slightly from APTA since we are only concerned with urban riders and have therefore have not included rural bus riders.</t>
  </si>
  <si>
    <t>U.S.urban population</t>
  </si>
  <si>
    <t>Population of the U.S.</t>
  </si>
  <si>
    <t>Thousands</t>
  </si>
  <si>
    <t>Number</t>
  </si>
  <si>
    <t>Percent.</t>
  </si>
  <si>
    <t>https://www.census.gov/content/dam/Census/library/visualizations/2016/comm/acs-rural-urban-text.pdf</t>
  </si>
  <si>
    <t>For 2000-2019:  https://www.multpl.com/united-states-population/table/by-year</t>
  </si>
  <si>
    <r>
      <rPr>
        <b/>
        <sz val="11"/>
        <color theme="1"/>
        <rFont val="Calibri"/>
        <family val="2"/>
        <scheme val="minor"/>
      </rPr>
      <t xml:space="preserve"> Commuter Rail</t>
    </r>
    <r>
      <rPr>
        <sz val="11"/>
        <color theme="1"/>
        <rFont val="Calibri"/>
        <family val="2"/>
        <scheme val="minor"/>
      </rPr>
      <t xml:space="preserve"> 1960-1970 Economic Characteristics of the Urban Transportation Industry. 1972. Table 7-14.</t>
    </r>
  </si>
  <si>
    <r>
      <t xml:space="preserve">U.S. Population: </t>
    </r>
    <r>
      <rPr>
        <sz val="11"/>
        <color theme="1"/>
        <rFont val="Calibri"/>
        <family val="2"/>
        <scheme val="minor"/>
      </rPr>
      <t>Historical Statistics of the U.S. to 1970. From 1970 http://www.multpl.com/united-states-population/table</t>
    </r>
  </si>
  <si>
    <r>
      <rPr>
        <b/>
        <sz val="11"/>
        <color theme="1"/>
        <rFont val="Calibri"/>
        <family val="2"/>
        <scheme val="minor"/>
      </rPr>
      <t>Automobile regisrations</t>
    </r>
    <r>
      <rPr>
        <sz val="11"/>
        <color theme="1"/>
        <rFont val="Calibri"/>
        <family val="2"/>
        <scheme val="minor"/>
      </rPr>
      <t xml:space="preserve"> from </t>
    </r>
  </si>
  <si>
    <t>https://www.bts.gov/content/automobile-profile</t>
  </si>
  <si>
    <t>table_01_11_112322_0.xlsx </t>
  </si>
  <si>
    <t>Light vehicle registrations: https://www.bts.gov/content/number-us-aircraft-vehicles-vessels-and-other-conveyances BTS Table 1-11</t>
  </si>
  <si>
    <t xml:space="preserve">All road vehicles 1900-1995 https://www.fhwa.dot.gov/ohim/summary95/mv200.pdf </t>
  </si>
  <si>
    <t>Registered automobiles</t>
  </si>
  <si>
    <t>Commuter rail</t>
  </si>
  <si>
    <t>Rapid transit</t>
  </si>
  <si>
    <t>Electric streetcar</t>
  </si>
  <si>
    <t>Trolley bus</t>
  </si>
  <si>
    <t>Motor buses</t>
  </si>
  <si>
    <t>Demand response</t>
  </si>
  <si>
    <t xml:space="preserve">Total transit </t>
  </si>
  <si>
    <t>vehicles</t>
  </si>
  <si>
    <r>
      <rPr>
        <b/>
        <sz val="11"/>
        <color theme="1"/>
        <rFont val="Calibri"/>
        <family val="2"/>
        <scheme val="minor"/>
      </rPr>
      <t>Consumer Price Index:</t>
    </r>
    <r>
      <rPr>
        <sz val="11"/>
        <color theme="1"/>
        <rFont val="Calibri"/>
        <family val="2"/>
        <scheme val="minor"/>
      </rPr>
      <t xml:space="preserve"> CPI-U 1913-2019 https://www.bls.gov/cpi/tables/historical-cpi-u-201710.pdf</t>
    </r>
  </si>
  <si>
    <t>HR</t>
  </si>
  <si>
    <t>Streetcars</t>
  </si>
  <si>
    <t>2020 Fact Book, Appendix A.</t>
  </si>
  <si>
    <r>
      <t xml:space="preserve">1860-1917 for cable car and horsecar data from Pushkarev, Boris S. with Jeffrey M. Zupan and Robert S. Cumella. </t>
    </r>
    <r>
      <rPr>
        <i/>
        <sz val="11"/>
        <rFont val="Calibri"/>
        <family val="2"/>
        <scheme val="minor"/>
      </rPr>
      <t xml:space="preserve">Urban Rail in America. </t>
    </r>
    <r>
      <rPr>
        <sz val="11"/>
        <rFont val="Calibri"/>
        <family val="2"/>
        <scheme val="minor"/>
      </rPr>
      <t>Indiana Press. 1982. Table H-2.</t>
    </r>
  </si>
  <si>
    <t>Automobile registrations 1900-1995 https://www.fhwa.dot.gov/ohim/summary95/mv200.pdf</t>
  </si>
  <si>
    <t xml:space="preserve">Automobile registrations 1996 -2019 (Automobiles) bts table_automobile_profile_042522.xlsx </t>
  </si>
  <si>
    <t xml:space="preserve">Decennial Urban Populations: 1960-2000 </t>
  </si>
  <si>
    <r>
      <t xml:space="preserve">Ridership data, </t>
    </r>
    <r>
      <rPr>
        <sz val="11"/>
        <rFont val="Calibri"/>
        <family val="2"/>
        <scheme val="minor"/>
      </rPr>
      <t>1890-1917 for light rail and heavy rail, and 1922-2019 from for all transit https://www.apta.com/research-technical-resources/transit-statistics/public-transportation-fact-book/</t>
    </r>
  </si>
  <si>
    <t>www.cliffslater.com/U.S._transit_and_automotive_statistics.xlsx</t>
  </si>
  <si>
    <t xml:space="preserve">Commuting by transit: </t>
  </si>
  <si>
    <t xml:space="preserve"> McGuckin, Nancy, and Srinivasan, Nanda, Journey to Work Trends in the U.S and its Major Metropolitan Areas, 1960-2000, U.S. Federal Highway Administration, FHWA–EP-03-058, 2003, p. 1-2, Exhibit 1.1; </t>
  </si>
  <si>
    <t xml:space="preserve">                                        U.S. transit and automotive statistics:                                                                 Excel version: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</si>
</sst>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_);[Red]\(#,##0.0\)"/>
    <numFmt numFmtId="165" formatCode="0.0"/>
    <numFmt numFmtId="166" formatCode="#,##0;[Red]#,##0"/>
    <numFmt numFmtId="167" formatCode="0.0%"/>
    <numFmt numFmtId="168" formatCode="###0.00_)"/>
    <numFmt numFmtId="169" formatCode="0.0_W"/>
    <numFmt numFmtId="170" formatCode="#,##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0"/>
      <name val="Arial"/>
      <family val="2"/>
    </font>
    <font>
      <b/>
      <sz val="8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2"/>
      <name val="Courier New"/>
      <family val="3"/>
    </font>
    <font>
      <u/>
      <sz val="10.45"/>
      <color indexed="12"/>
      <name val="Courier New"/>
      <family val="3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8"/>
      <name val="Helv"/>
    </font>
    <font>
      <b/>
      <sz val="11"/>
      <name val="Calibri"/>
      <family val="2"/>
      <scheme val="minor"/>
    </font>
    <font>
      <sz val="11"/>
      <name val="Arial Narrow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1"/>
      <name val="Arial Narrow"/>
      <family val="2"/>
    </font>
    <font>
      <sz val="11"/>
      <name val="Calibri"/>
      <family val="2"/>
      <scheme val="minor"/>
    </font>
    <font>
      <sz val="11"/>
      <color indexed="8"/>
      <name val="Arial Narrow"/>
      <family val="2"/>
    </font>
    <font>
      <sz val="11"/>
      <color indexed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0"/>
      <name val="Calibri"/>
      <family val="2"/>
      <scheme val="minor"/>
    </font>
    <font>
      <sz val="11"/>
      <color rgb="FF231F2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8"/>
      <name val="Helv"/>
    </font>
    <font>
      <vertAlign val="superscript"/>
      <sz val="10"/>
      <name val="Helv"/>
    </font>
    <font>
      <sz val="6"/>
      <name val="P-AVGARD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1111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231F2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2">
    <xf numFmtId="0" fontId="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9" applyNumberFormat="0" applyAlignment="0" applyProtection="0"/>
    <xf numFmtId="0" fontId="27" fillId="6" borderId="10" applyNumberFormat="0" applyAlignment="0" applyProtection="0"/>
    <xf numFmtId="0" fontId="28" fillId="6" borderId="9" applyNumberFormat="0" applyAlignment="0" applyProtection="0"/>
    <xf numFmtId="0" fontId="29" fillId="0" borderId="11" applyNumberFormat="0" applyFill="0" applyAlignment="0" applyProtection="0"/>
    <xf numFmtId="0" fontId="30" fillId="7" borderId="12" applyNumberFormat="0" applyAlignment="0" applyProtection="0"/>
    <xf numFmtId="0" fontId="31" fillId="0" borderId="0" applyNumberFormat="0" applyFill="0" applyBorder="0" applyAlignment="0" applyProtection="0"/>
    <xf numFmtId="0" fontId="1" fillId="8" borderId="13" applyNumberFormat="0" applyFont="0" applyAlignment="0" applyProtection="0"/>
    <xf numFmtId="0" fontId="3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" fontId="36" fillId="0" borderId="17">
      <alignment horizontal="right" vertical="center"/>
    </xf>
    <xf numFmtId="0" fontId="36" fillId="0" borderId="0">
      <alignment horizontal="left"/>
    </xf>
    <xf numFmtId="0" fontId="8" fillId="0" borderId="0"/>
    <xf numFmtId="43" fontId="8" fillId="0" borderId="0" applyFont="0" applyFill="0" applyBorder="0" applyAlignment="0" applyProtection="0"/>
    <xf numFmtId="3" fontId="39" fillId="0" borderId="17" applyAlignment="0">
      <alignment horizontal="right" vertical="center"/>
    </xf>
    <xf numFmtId="49" fontId="40" fillId="0" borderId="17">
      <alignment horizontal="left" vertical="center"/>
    </xf>
    <xf numFmtId="168" fontId="41" fillId="0" borderId="18" applyNumberFormat="0">
      <alignment horizontal="right" vertical="center"/>
    </xf>
    <xf numFmtId="169" fontId="41" fillId="0" borderId="17">
      <alignment horizontal="right"/>
    </xf>
    <xf numFmtId="0" fontId="42" fillId="0" borderId="17">
      <alignment horizontal="left"/>
    </xf>
    <xf numFmtId="0" fontId="42" fillId="0" borderId="19">
      <alignment horizontal="right" vertical="center"/>
    </xf>
    <xf numFmtId="0" fontId="41" fillId="0" borderId="17">
      <alignment horizontal="left" vertical="center"/>
    </xf>
    <xf numFmtId="0" fontId="43" fillId="0" borderId="19">
      <alignment horizontal="left" vertical="center"/>
    </xf>
    <xf numFmtId="0" fontId="43" fillId="33" borderId="0">
      <alignment horizontal="centerContinuous" wrapText="1"/>
    </xf>
    <xf numFmtId="0" fontId="8" fillId="0" borderId="0"/>
    <xf numFmtId="0" fontId="1" fillId="0" borderId="0"/>
    <xf numFmtId="0" fontId="36" fillId="0" borderId="0">
      <alignment horizontal="right"/>
    </xf>
    <xf numFmtId="0" fontId="40" fillId="0" borderId="0">
      <alignment horizontal="right"/>
    </xf>
    <xf numFmtId="49" fontId="40" fillId="0" borderId="17">
      <alignment horizontal="left" vertical="center"/>
    </xf>
    <xf numFmtId="49" fontId="44" fillId="0" borderId="17" applyFill="0">
      <alignment horizontal="left" vertical="center"/>
    </xf>
    <xf numFmtId="49" fontId="40" fillId="0" borderId="19">
      <alignment horizontal="left" vertical="center"/>
    </xf>
    <xf numFmtId="168" fontId="39" fillId="0" borderId="0" applyNumberFormat="0">
      <alignment horizontal="right"/>
    </xf>
    <xf numFmtId="0" fontId="42" fillId="34" borderId="0">
      <alignment horizontal="centerContinuous" vertical="center" wrapText="1"/>
    </xf>
    <xf numFmtId="0" fontId="42" fillId="0" borderId="18">
      <alignment horizontal="left" vertical="center"/>
    </xf>
    <xf numFmtId="0" fontId="45" fillId="0" borderId="0">
      <alignment horizontal="left" vertical="top"/>
    </xf>
    <xf numFmtId="0" fontId="43" fillId="0" borderId="0">
      <alignment horizontal="left"/>
    </xf>
    <xf numFmtId="0" fontId="46" fillId="0" borderId="0">
      <alignment horizontal="left"/>
    </xf>
    <xf numFmtId="0" fontId="41" fillId="0" borderId="0">
      <alignment horizontal="left"/>
    </xf>
    <xf numFmtId="0" fontId="45" fillId="0" borderId="0">
      <alignment horizontal="left" vertical="top"/>
    </xf>
    <xf numFmtId="0" fontId="46" fillId="0" borderId="0">
      <alignment horizontal="left"/>
    </xf>
    <xf numFmtId="0" fontId="41" fillId="0" borderId="0">
      <alignment horizontal="left"/>
    </xf>
    <xf numFmtId="49" fontId="39" fillId="0" borderId="17">
      <alignment horizontal="left"/>
    </xf>
    <xf numFmtId="0" fontId="42" fillId="0" borderId="19">
      <alignment horizontal="left"/>
    </xf>
    <xf numFmtId="0" fontId="43" fillId="0" borderId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0" borderId="0"/>
    <xf numFmtId="0" fontId="1" fillId="0" borderId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3" fontId="36" fillId="0" borderId="17" applyFill="0">
      <alignment horizontal="right"/>
    </xf>
    <xf numFmtId="9" fontId="1" fillId="0" borderId="0" applyFont="0" applyFill="0" applyBorder="0" applyAlignment="0" applyProtection="0"/>
    <xf numFmtId="0" fontId="43" fillId="0" borderId="19">
      <alignment horizontal="left" vertical="center"/>
    </xf>
    <xf numFmtId="0" fontId="1" fillId="0" borderId="0"/>
    <xf numFmtId="49" fontId="42" fillId="33" borderId="20">
      <alignment horizontal="left" vertical="center"/>
    </xf>
    <xf numFmtId="0" fontId="8" fillId="0" borderId="0"/>
    <xf numFmtId="0" fontId="62" fillId="4" borderId="0" applyNumberFormat="0" applyBorder="0" applyAlignment="0" applyProtection="0"/>
    <xf numFmtId="37" fontId="61" fillId="0" borderId="0"/>
    <xf numFmtId="37" fontId="61" fillId="35" borderId="0"/>
    <xf numFmtId="0" fontId="1" fillId="0" borderId="0"/>
    <xf numFmtId="0" fontId="1" fillId="8" borderId="13" applyNumberFormat="0" applyFont="0" applyAlignment="0" applyProtection="0"/>
    <xf numFmtId="49" fontId="36" fillId="0" borderId="0">
      <alignment horizontal="center"/>
    </xf>
    <xf numFmtId="49" fontId="60" fillId="0" borderId="17" applyFill="0">
      <alignment horizontal="left"/>
    </xf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9" fontId="36" fillId="0" borderId="17" applyFill="0">
      <alignment horizontal="left"/>
    </xf>
    <xf numFmtId="0" fontId="59" fillId="0" borderId="17" applyFill="0">
      <alignment horizontal="left"/>
    </xf>
    <xf numFmtId="0" fontId="8" fillId="0" borderId="0"/>
  </cellStyleXfs>
  <cellXfs count="164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vertical="center" wrapText="1"/>
    </xf>
    <xf numFmtId="3" fontId="0" fillId="0" borderId="3" xfId="0" applyNumberFormat="1" applyBorder="1"/>
    <xf numFmtId="3" fontId="37" fillId="0" borderId="0" xfId="45" applyFont="1" applyBorder="1" applyAlignment="1">
      <alignment horizontal="right"/>
    </xf>
    <xf numFmtId="3" fontId="49" fillId="0" borderId="0" xfId="84" applyNumberFormat="1" applyFont="1" applyFill="1" applyBorder="1" applyAlignment="1" applyProtection="1">
      <alignment horizontal="right" vertical="center"/>
    </xf>
    <xf numFmtId="0" fontId="47" fillId="0" borderId="0" xfId="46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16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textRotation="135"/>
    </xf>
    <xf numFmtId="0" fontId="0" fillId="0" borderId="0" xfId="0" applyAlignment="1">
      <alignment textRotation="45"/>
    </xf>
    <xf numFmtId="0" fontId="16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 vertical="top" wrapText="1"/>
    </xf>
    <xf numFmtId="38" fontId="5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top"/>
    </xf>
    <xf numFmtId="38" fontId="6" fillId="0" borderId="0" xfId="0" applyNumberFormat="1" applyFont="1"/>
    <xf numFmtId="38" fontId="7" fillId="0" borderId="0" xfId="0" applyNumberFormat="1" applyFont="1"/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3" fontId="38" fillId="0" borderId="0" xfId="46" applyNumberFormat="1" applyFont="1" applyAlignment="1">
      <alignment horizontal="right"/>
    </xf>
    <xf numFmtId="3" fontId="38" fillId="0" borderId="0" xfId="0" applyNumberFormat="1" applyFont="1" applyAlignment="1">
      <alignment horizontal="right"/>
    </xf>
    <xf numFmtId="9" fontId="0" fillId="0" borderId="0" xfId="0" applyNumberFormat="1"/>
    <xf numFmtId="10" fontId="0" fillId="0" borderId="0" xfId="0" applyNumberFormat="1"/>
    <xf numFmtId="3" fontId="35" fillId="0" borderId="0" xfId="0" applyNumberFormat="1" applyFont="1" applyAlignment="1">
      <alignment horizontal="right" vertical="center" wrapText="1"/>
    </xf>
    <xf numFmtId="3" fontId="50" fillId="0" borderId="20" xfId="0" applyNumberFormat="1" applyFont="1" applyBorder="1" applyAlignment="1">
      <alignment horizontal="right"/>
    </xf>
    <xf numFmtId="3" fontId="0" fillId="0" borderId="16" xfId="0" applyNumberFormat="1" applyBorder="1" applyAlignment="1">
      <alignment horizontal="right" vertical="center" wrapText="1"/>
    </xf>
    <xf numFmtId="3" fontId="50" fillId="0" borderId="16" xfId="0" applyNumberFormat="1" applyFont="1" applyBorder="1" applyAlignment="1">
      <alignment horizontal="right"/>
    </xf>
    <xf numFmtId="0" fontId="0" fillId="0" borderId="16" xfId="0" applyBorder="1"/>
    <xf numFmtId="3" fontId="0" fillId="0" borderId="16" xfId="0" applyNumberFormat="1" applyBorder="1" applyAlignment="1">
      <alignment horizontal="right" vertical="center"/>
    </xf>
    <xf numFmtId="3" fontId="37" fillId="0" borderId="16" xfId="0" applyNumberFormat="1" applyFont="1" applyBorder="1" applyAlignment="1">
      <alignment horizontal="right"/>
    </xf>
    <xf numFmtId="165" fontId="50" fillId="0" borderId="16" xfId="0" applyNumberFormat="1" applyFont="1" applyBorder="1" applyAlignment="1">
      <alignment horizontal="right"/>
    </xf>
    <xf numFmtId="3" fontId="48" fillId="0" borderId="16" xfId="0" applyNumberFormat="1" applyFont="1" applyBorder="1" applyAlignment="1">
      <alignment horizontal="right"/>
    </xf>
    <xf numFmtId="3" fontId="0" fillId="0" borderId="16" xfId="0" applyNumberFormat="1" applyBorder="1"/>
    <xf numFmtId="3" fontId="38" fillId="0" borderId="0" xfId="45" applyFont="1" applyBorder="1" applyAlignment="1">
      <alignment horizontal="right"/>
    </xf>
    <xf numFmtId="3" fontId="48" fillId="0" borderId="0" xfId="46" applyNumberFormat="1" applyFont="1" applyAlignment="1">
      <alignment horizontal="right"/>
    </xf>
    <xf numFmtId="0" fontId="0" fillId="0" borderId="0" xfId="0" applyAlignment="1">
      <alignment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0" fontId="16" fillId="0" borderId="0" xfId="0" applyFont="1"/>
    <xf numFmtId="0" fontId="14" fillId="0" borderId="0" xfId="3" applyFill="1"/>
    <xf numFmtId="3" fontId="3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10" fillId="0" borderId="0" xfId="1" applyAlignment="1">
      <alignment horizontal="left" wrapText="1"/>
    </xf>
    <xf numFmtId="3" fontId="10" fillId="0" borderId="1" xfId="1" applyNumberFormat="1" applyBorder="1"/>
    <xf numFmtId="3" fontId="10" fillId="0" borderId="0" xfId="1" applyNumberFormat="1"/>
    <xf numFmtId="166" fontId="10" fillId="0" borderId="0" xfId="1" applyNumberFormat="1"/>
    <xf numFmtId="38" fontId="5" fillId="0" borderId="0" xfId="0" applyNumberFormat="1" applyFont="1"/>
    <xf numFmtId="9" fontId="5" fillId="0" borderId="0" xfId="0" applyNumberFormat="1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165" fontId="18" fillId="0" borderId="16" xfId="0" applyNumberFormat="1" applyFont="1" applyBorder="1" applyAlignment="1">
      <alignment horizontal="right" vertical="center" indent="1"/>
    </xf>
    <xf numFmtId="165" fontId="18" fillId="0" borderId="3" xfId="0" applyNumberFormat="1" applyFont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wrapText="1"/>
    </xf>
    <xf numFmtId="3" fontId="13" fillId="0" borderId="3" xfId="0" applyNumberFormat="1" applyFont="1" applyBorder="1"/>
    <xf numFmtId="3" fontId="65" fillId="0" borderId="0" xfId="58" applyNumberFormat="1" applyFont="1" applyAlignment="1">
      <alignment horizontal="right"/>
    </xf>
    <xf numFmtId="3" fontId="65" fillId="0" borderId="0" xfId="46" applyNumberFormat="1" applyFont="1" applyAlignment="1">
      <alignment horizontal="right"/>
    </xf>
    <xf numFmtId="0" fontId="1" fillId="0" borderId="0" xfId="0" applyFont="1"/>
    <xf numFmtId="3" fontId="48" fillId="0" borderId="3" xfId="45" applyFont="1" applyBorder="1" applyAlignment="1">
      <alignment horizontal="right"/>
    </xf>
    <xf numFmtId="3" fontId="48" fillId="0" borderId="0" xfId="45" applyFont="1" applyBorder="1" applyAlignment="1">
      <alignment horizontal="right"/>
    </xf>
    <xf numFmtId="3" fontId="47" fillId="0" borderId="0" xfId="0" applyNumberFormat="1" applyFont="1" applyAlignment="1">
      <alignment horizontal="right"/>
    </xf>
    <xf numFmtId="3" fontId="47" fillId="0" borderId="0" xfId="0" applyNumberFormat="1" applyFont="1" applyAlignment="1">
      <alignment horizontal="right" readingOrder="1"/>
    </xf>
    <xf numFmtId="3" fontId="38" fillId="0" borderId="0" xfId="0" applyNumberFormat="1" applyFont="1"/>
    <xf numFmtId="3" fontId="38" fillId="0" borderId="0" xfId="58" applyNumberFormat="1" applyFont="1" applyAlignment="1">
      <alignment horizontal="right"/>
    </xf>
    <xf numFmtId="0" fontId="0" fillId="0" borderId="20" xfId="0" applyBorder="1"/>
    <xf numFmtId="3" fontId="18" fillId="0" borderId="20" xfId="0" applyNumberFormat="1" applyFont="1" applyBorder="1" applyAlignment="1">
      <alignment horizontal="right" vertical="top" shrinkToFit="1"/>
    </xf>
    <xf numFmtId="165" fontId="53" fillId="0" borderId="15" xfId="0" applyNumberFormat="1" applyFont="1" applyBorder="1" applyAlignment="1">
      <alignment vertical="top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0" borderId="23" xfId="0" applyFont="1" applyBorder="1"/>
    <xf numFmtId="1" fontId="50" fillId="0" borderId="30" xfId="0" applyNumberFormat="1" applyFont="1" applyBorder="1" applyAlignment="1">
      <alignment horizontal="center"/>
    </xf>
    <xf numFmtId="0" fontId="50" fillId="0" borderId="0" xfId="0" applyFont="1"/>
    <xf numFmtId="38" fontId="50" fillId="0" borderId="0" xfId="0" applyNumberFormat="1" applyFont="1"/>
    <xf numFmtId="38" fontId="37" fillId="0" borderId="0" xfId="0" applyNumberFormat="1" applyFont="1"/>
    <xf numFmtId="38" fontId="50" fillId="0" borderId="0" xfId="0" applyNumberFormat="1" applyFont="1" applyAlignment="1">
      <alignment horizontal="right"/>
    </xf>
    <xf numFmtId="38" fontId="37" fillId="0" borderId="0" xfId="0" applyNumberFormat="1" applyFont="1" applyAlignment="1">
      <alignment horizontal="right"/>
    </xf>
    <xf numFmtId="3" fontId="50" fillId="0" borderId="0" xfId="0" applyNumberFormat="1" applyFont="1" applyAlignment="1">
      <alignment horizontal="right"/>
    </xf>
    <xf numFmtId="165" fontId="50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31" xfId="0" applyBorder="1"/>
    <xf numFmtId="38" fontId="51" fillId="0" borderId="0" xfId="0" applyNumberFormat="1" applyFont="1"/>
    <xf numFmtId="2" fontId="50" fillId="0" borderId="0" xfId="0" applyNumberFormat="1" applyFont="1"/>
    <xf numFmtId="38" fontId="52" fillId="0" borderId="0" xfId="0" applyNumberFormat="1" applyFont="1"/>
    <xf numFmtId="38" fontId="48" fillId="0" borderId="0" xfId="0" applyNumberFormat="1" applyFont="1"/>
    <xf numFmtId="0" fontId="0" fillId="0" borderId="31" xfId="0" applyBorder="1" applyAlignment="1">
      <alignment textRotation="45"/>
    </xf>
    <xf numFmtId="38" fontId="4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top" shrinkToFit="1"/>
    </xf>
    <xf numFmtId="3" fontId="37" fillId="0" borderId="0" xfId="0" applyNumberFormat="1" applyFont="1"/>
    <xf numFmtId="3" fontId="51" fillId="0" borderId="0" xfId="0" applyNumberFormat="1" applyFont="1"/>
    <xf numFmtId="3" fontId="50" fillId="0" borderId="0" xfId="0" applyNumberFormat="1" applyFont="1"/>
    <xf numFmtId="165" fontId="0" fillId="0" borderId="0" xfId="0" applyNumberFormat="1"/>
    <xf numFmtId="165" fontId="53" fillId="0" borderId="0" xfId="0" applyNumberFormat="1" applyFont="1" applyAlignment="1">
      <alignment vertical="top" wrapText="1"/>
    </xf>
    <xf numFmtId="165" fontId="18" fillId="0" borderId="0" xfId="0" applyNumberFormat="1" applyFont="1" applyAlignment="1">
      <alignment horizontal="left" vertical="center"/>
    </xf>
    <xf numFmtId="3" fontId="0" fillId="0" borderId="31" xfId="0" applyNumberFormat="1" applyBorder="1" applyAlignment="1">
      <alignment horizontal="right"/>
    </xf>
    <xf numFmtId="165" fontId="18" fillId="0" borderId="0" xfId="0" applyNumberFormat="1" applyFont="1" applyAlignment="1">
      <alignment horizontal="right" vertical="center" indent="1"/>
    </xf>
    <xf numFmtId="3" fontId="51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left" vertical="center"/>
    </xf>
    <xf numFmtId="3" fontId="0" fillId="0" borderId="31" xfId="0" applyNumberFormat="1" applyBorder="1"/>
    <xf numFmtId="3" fontId="13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3" fontId="37" fillId="0" borderId="0" xfId="0" applyNumberFormat="1" applyFont="1" applyAlignment="1">
      <alignment horizontal="right"/>
    </xf>
    <xf numFmtId="167" fontId="0" fillId="0" borderId="31" xfId="0" applyNumberFormat="1" applyBorder="1"/>
    <xf numFmtId="3" fontId="38" fillId="0" borderId="0" xfId="85" applyNumberFormat="1" applyFont="1"/>
    <xf numFmtId="0" fontId="66" fillId="0" borderId="0" xfId="0" applyFont="1"/>
    <xf numFmtId="170" fontId="38" fillId="0" borderId="0" xfId="46" applyNumberFormat="1" applyFont="1" applyAlignment="1">
      <alignment horizontal="right"/>
    </xf>
    <xf numFmtId="167" fontId="38" fillId="0" borderId="31" xfId="46" applyNumberFormat="1" applyFont="1" applyBorder="1" applyAlignment="1">
      <alignment horizontal="right"/>
    </xf>
    <xf numFmtId="3" fontId="0" fillId="0" borderId="0" xfId="0" applyNumberFormat="1" applyAlignment="1">
      <alignment horizontal="right" vertical="center"/>
    </xf>
    <xf numFmtId="3" fontId="48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vertical="top"/>
    </xf>
    <xf numFmtId="3" fontId="54" fillId="0" borderId="0" xfId="0" applyNumberFormat="1" applyFont="1" applyAlignment="1">
      <alignment horizontal="right"/>
    </xf>
    <xf numFmtId="3" fontId="48" fillId="0" borderId="0" xfId="0" applyNumberFormat="1" applyFont="1"/>
    <xf numFmtId="1" fontId="50" fillId="0" borderId="32" xfId="0" applyNumberFormat="1" applyFont="1" applyBorder="1" applyAlignment="1">
      <alignment horizontal="center"/>
    </xf>
    <xf numFmtId="167" fontId="0" fillId="0" borderId="33" xfId="0" applyNumberFormat="1" applyBorder="1"/>
    <xf numFmtId="165" fontId="0" fillId="0" borderId="0" xfId="0" applyNumberFormat="1" applyAlignment="1">
      <alignment horizontal="right"/>
    </xf>
    <xf numFmtId="3" fontId="48" fillId="0" borderId="31" xfId="0" applyNumberFormat="1" applyFont="1" applyBorder="1" applyAlignment="1">
      <alignment horizontal="left" vertical="center"/>
    </xf>
    <xf numFmtId="165" fontId="0" fillId="0" borderId="0" xfId="0" quotePrefix="1" applyNumberFormat="1" applyAlignment="1">
      <alignment horizontal="right"/>
    </xf>
    <xf numFmtId="167" fontId="48" fillId="0" borderId="31" xfId="0" applyNumberFormat="1" applyFont="1" applyBorder="1" applyAlignment="1">
      <alignment horizontal="left" vertical="center"/>
    </xf>
    <xf numFmtId="165" fontId="55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56" fillId="0" borderId="0" xfId="0" applyNumberFormat="1" applyFont="1" applyAlignment="1">
      <alignment horizontal="right" vertical="center" wrapText="1"/>
    </xf>
    <xf numFmtId="1" fontId="50" fillId="0" borderId="34" xfId="0" applyNumberFormat="1" applyFont="1" applyBorder="1" applyAlignment="1">
      <alignment horizontal="center"/>
    </xf>
    <xf numFmtId="3" fontId="0" fillId="0" borderId="35" xfId="0" applyNumberFormat="1" applyBorder="1"/>
    <xf numFmtId="3" fontId="13" fillId="0" borderId="0" xfId="0" applyNumberFormat="1" applyFont="1"/>
    <xf numFmtId="0" fontId="13" fillId="0" borderId="30" xfId="0" applyFont="1" applyBorder="1"/>
    <xf numFmtId="0" fontId="0" fillId="0" borderId="30" xfId="0" applyBorder="1"/>
    <xf numFmtId="0" fontId="37" fillId="0" borderId="0" xfId="0" applyFont="1"/>
    <xf numFmtId="0" fontId="48" fillId="0" borderId="0" xfId="0" applyFont="1"/>
    <xf numFmtId="0" fontId="14" fillId="0" borderId="0" xfId="3" applyFill="1" applyBorder="1"/>
    <xf numFmtId="3" fontId="18" fillId="0" borderId="0" xfId="0" applyNumberFormat="1" applyFont="1" applyAlignment="1">
      <alignment horizontal="left" vertical="top" wrapText="1"/>
    </xf>
    <xf numFmtId="0" fontId="14" fillId="0" borderId="0" xfId="3" applyBorder="1"/>
    <xf numFmtId="0" fontId="13" fillId="0" borderId="0" xfId="0" applyFont="1"/>
    <xf numFmtId="0" fontId="13" fillId="0" borderId="0" xfId="0" quotePrefix="1" applyFont="1"/>
    <xf numFmtId="0" fontId="0" fillId="0" borderId="34" xfId="0" applyBorder="1"/>
    <xf numFmtId="0" fontId="0" fillId="0" borderId="3" xfId="0" applyBorder="1"/>
    <xf numFmtId="0" fontId="14" fillId="0" borderId="3" xfId="3" applyBorder="1"/>
    <xf numFmtId="0" fontId="0" fillId="0" borderId="35" xfId="0" applyBorder="1"/>
    <xf numFmtId="0" fontId="13" fillId="0" borderId="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0" fillId="0" borderId="0" xfId="1" applyAlignment="1">
      <alignment horizontal="left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14" fillId="0" borderId="0" xfId="3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</cellXfs>
  <cellStyles count="11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1 2" xfId="87" xr:uid="{104F85B4-8DAC-46B0-8F43-2D807BC3C14B}"/>
    <cellStyle name="60% - Accent2" xfId="28" builtinId="36" customBuiltin="1"/>
    <cellStyle name="60% - Accent2 2" xfId="88" xr:uid="{BA76F05F-232B-4942-951B-70664C7F35B8}"/>
    <cellStyle name="60% - Accent3" xfId="32" builtinId="40" customBuiltin="1"/>
    <cellStyle name="60% - Accent3 2" xfId="89" xr:uid="{891BCF88-835A-429B-ABDF-4488781BC836}"/>
    <cellStyle name="60% - Accent4" xfId="36" builtinId="44" customBuiltin="1"/>
    <cellStyle name="60% - Accent4 2" xfId="90" xr:uid="{1446F787-3183-439B-BC01-F5E829AF9C8E}"/>
    <cellStyle name="60% - Accent5" xfId="40" builtinId="48" customBuiltin="1"/>
    <cellStyle name="60% - Accent5 2" xfId="91" xr:uid="{6705AF50-4084-4043-BC63-A7AAAEEC56D6}"/>
    <cellStyle name="60% - Accent6" xfId="44" builtinId="52" customBuiltin="1"/>
    <cellStyle name="60% - Accent6 2" xfId="92" xr:uid="{ACC052D4-3B90-4CB5-83B9-08AD81E04011}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48" xr:uid="{3574D13A-F5FE-48CB-8F7B-78DBFF1D2A5D}"/>
    <cellStyle name="Comma 2 2" xfId="84" xr:uid="{6E96B244-9A8A-4148-83DC-FB2345099BD5}"/>
    <cellStyle name="Comma 2 3" xfId="108" xr:uid="{01219F02-C452-4E7A-9D1B-450DE4AF8C65}"/>
    <cellStyle name="Comma 3" xfId="81" xr:uid="{27872C9D-F6E6-4335-BE8A-99B8BC79FCCF}"/>
    <cellStyle name="Comma 3 2" xfId="107" xr:uid="{C07859D3-1BFA-4BC4-9172-8C64B7F2F1CF}"/>
    <cellStyle name="Comma 4" xfId="83" xr:uid="{8D18CF0B-B4D0-4CF2-ABE8-B2E8837E075B}"/>
    <cellStyle name="Comma 6" xfId="79" xr:uid="{04BEE684-90A1-410D-BC6A-050D5EA29303}"/>
    <cellStyle name="Data" xfId="49" xr:uid="{E7BE1527-C6F4-4715-B8FE-6B48AB56CFD1}"/>
    <cellStyle name="Data 2" xfId="93" xr:uid="{5ED5FFBE-626E-47A2-8DD9-2CDCEE7F121B}"/>
    <cellStyle name="Data Superscript" xfId="50" xr:uid="{2B4C28C6-5760-4D77-8034-63D9EDCA5240}"/>
    <cellStyle name="Data_1-43A" xfId="51" xr:uid="{03557A54-1451-40F7-9B4A-27DA79B35C1F}"/>
    <cellStyle name="Data_Sheet1 (2)_1" xfId="45" xr:uid="{D0E884E2-F1BB-4424-BB9B-2FA49BE2663D}"/>
    <cellStyle name="Data-one deci" xfId="52" xr:uid="{5FC1F19C-C3ED-4875-B850-C2E1738B0C09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ed Side" xfId="53" xr:uid="{CE0066F9-E8FD-4BB3-95B1-EA9E16029C09}"/>
    <cellStyle name="Hed Side 2" xfId="95" xr:uid="{1447C5DD-D7DC-45A0-A865-7300C68B9033}"/>
    <cellStyle name="Hed Side bold" xfId="54" xr:uid="{E66D6E63-B44D-4A80-BC57-7EE28428864A}"/>
    <cellStyle name="Hed Side Regular" xfId="55" xr:uid="{D9F3DF19-307B-4E36-B756-2F4191A01FE6}"/>
    <cellStyle name="Hed Side_1-43A" xfId="56" xr:uid="{8DA42F1F-59E7-430B-86CD-D187A1BCEF4F}"/>
    <cellStyle name="Hed Top" xfId="57" xr:uid="{8CAF09E3-94EA-4638-85D1-B14400B8213A}"/>
    <cellStyle name="Hed Top - SECTION" xfId="97" xr:uid="{56336613-7427-4556-8E7A-4681571640A8}"/>
    <cellStyle name="Hyperlink" xfId="3" builtinId="8"/>
    <cellStyle name="Hyperlink 2" xfId="2" xr:uid="{00000000-0005-0000-0000-000001000000}"/>
    <cellStyle name="Input" xfId="12" builtinId="20" customBuiltin="1"/>
    <cellStyle name="Linked Cell" xfId="15" builtinId="24" customBuiltin="1"/>
    <cellStyle name="Neutral" xfId="11" builtinId="28" customBuiltin="1"/>
    <cellStyle name="Neutral 2" xfId="99" xr:uid="{198EE54F-EC45-4FB4-A805-31BDED1359F2}"/>
    <cellStyle name="Normal" xfId="0" builtinId="0"/>
    <cellStyle name="Normal 2" xfId="1" xr:uid="{00000000-0005-0000-0000-000003000000}"/>
    <cellStyle name="Normal 2 2" xfId="58" xr:uid="{B356A5FE-6C36-482C-A61D-1C0D27B969BA}"/>
    <cellStyle name="Normal 2 3" xfId="100" xr:uid="{C81BAFDE-9B0B-49A1-8BEA-1D10AFD1A6F1}"/>
    <cellStyle name="Normal 3" xfId="80" xr:uid="{D766B469-55A1-4865-B462-F37A1934FDC5}"/>
    <cellStyle name="Normal 3 2" xfId="101" xr:uid="{8AD113A4-15E4-44E5-9159-4E9822FD24C4}"/>
    <cellStyle name="Normal 3 2 4" xfId="102" xr:uid="{C0103224-1E70-437B-BE6E-94332B40A429}"/>
    <cellStyle name="Normal 3 3" xfId="98" xr:uid="{2A6F4F2D-78E8-4749-994A-DA25F61BDA04}"/>
    <cellStyle name="Normal 4" xfId="82" xr:uid="{7E7F7446-3BD7-4DD4-96B8-3608FEB4A373}"/>
    <cellStyle name="Normal 4 2" xfId="111" xr:uid="{64294588-06B2-41B4-8513-E13844979EC1}"/>
    <cellStyle name="Normal 5" xfId="47" xr:uid="{31A4F5F2-499B-4603-A971-16E0A07AE1DB}"/>
    <cellStyle name="Normal 5 2" xfId="96" xr:uid="{FCE4F127-6D3D-49B2-A36A-E82B6FD79B59}"/>
    <cellStyle name="Normal 6" xfId="85" xr:uid="{D9E07273-75A6-4F14-B9B7-6C80F3A01D51}"/>
    <cellStyle name="Normal 6 2" xfId="86" xr:uid="{F501EF14-AA94-4A8F-9DAE-FAA841141B43}"/>
    <cellStyle name="Normal 7" xfId="59" xr:uid="{B3345919-DF5C-49AB-8524-80AAA70EB600}"/>
    <cellStyle name="Normal 8" xfId="78" xr:uid="{C48E4F2C-3DDB-4880-AFF4-E7ED81FF5FB5}"/>
    <cellStyle name="Note" xfId="18" builtinId="10" customBuiltin="1"/>
    <cellStyle name="Note 2" xfId="103" xr:uid="{01E6F8B4-CE2A-4946-8C3C-2D1A772C5378}"/>
    <cellStyle name="Output" xfId="13" builtinId="21" customBuiltin="1"/>
    <cellStyle name="Percent 2" xfId="94" xr:uid="{A811FC30-F9F3-4A8C-BE25-97687446A322}"/>
    <cellStyle name="Source Hed" xfId="60" xr:uid="{0906072A-175F-49AF-AC02-8E112C670B06}"/>
    <cellStyle name="Source Letter" xfId="104" xr:uid="{301F3962-1642-4BE1-93DE-CA366D56F862}"/>
    <cellStyle name="Source Superscript" xfId="61" xr:uid="{16E059B1-AF72-48FF-B323-7CCD42214EF0}"/>
    <cellStyle name="Source Text" xfId="46" xr:uid="{4C500614-3E39-4CA1-AFA7-C294A77FCF06}"/>
    <cellStyle name="Superscript" xfId="62" xr:uid="{B7C12FB6-571F-4D4F-BE6E-1AC2198B445F}"/>
    <cellStyle name="Superscript 2" xfId="105" xr:uid="{FE917625-2036-423F-92E7-1FA6C454CEB6}"/>
    <cellStyle name="Superscript- regular" xfId="63" xr:uid="{9035A177-1434-4AE5-9C1A-0B16E3E68C4E}"/>
    <cellStyle name="Superscript_1-43A" xfId="64" xr:uid="{FAFAFB6E-1EBA-4EB8-BE0F-A2AE6FE22E81}"/>
    <cellStyle name="Table Data" xfId="65" xr:uid="{B1F3F59D-6367-41BF-AE5A-53581D129B10}"/>
    <cellStyle name="Table Head Top" xfId="66" xr:uid="{C182740A-9EF0-4DD4-95BC-8D99899F1E6C}"/>
    <cellStyle name="Table Hed Side" xfId="67" xr:uid="{8768AD98-4BC2-42E9-A1D1-F64BB58CC59D}"/>
    <cellStyle name="Table Title" xfId="68" xr:uid="{CC8DBCEF-9236-4420-8F1F-1F7B0678EE03}"/>
    <cellStyle name="Title" xfId="4" builtinId="15" customBuiltin="1"/>
    <cellStyle name="Title 2" xfId="106" xr:uid="{35A72268-94FE-40B7-BF3D-AC3F86461C86}"/>
    <cellStyle name="Title Text" xfId="69" xr:uid="{A3195DFC-836C-491D-AFE1-607E906D30AC}"/>
    <cellStyle name="Title Text 1" xfId="70" xr:uid="{311F5D95-5999-4EBD-899D-B7AE697618CD}"/>
    <cellStyle name="Title Text 2" xfId="71" xr:uid="{599B9049-680B-4528-B8C6-12E1077F6DC6}"/>
    <cellStyle name="Title-1" xfId="72" xr:uid="{5D969892-5008-46D5-8AD0-5533DC672F24}"/>
    <cellStyle name="Title-2" xfId="73" xr:uid="{8B9902FE-99B9-4731-878D-ECF50CB8EFE8}"/>
    <cellStyle name="Title-3" xfId="74" xr:uid="{E97C21A0-0578-4106-AC64-E2CF781070F4}"/>
    <cellStyle name="Total" xfId="20" builtinId="25" customBuiltin="1"/>
    <cellStyle name="Warning Text" xfId="17" builtinId="11" customBuiltin="1"/>
    <cellStyle name="Wrap" xfId="75" xr:uid="{B39009A3-AF15-4433-84F1-EF07B856F341}"/>
    <cellStyle name="Wrap 2" xfId="109" xr:uid="{1BE93534-C499-4359-AE4F-3AD058A2207A}"/>
    <cellStyle name="Wrap Bold" xfId="76" xr:uid="{C3ED5026-A8E6-42B2-80F5-A2AEA86ECF21}"/>
    <cellStyle name="Wrap Bold 2" xfId="110" xr:uid="{D653DAF2-4916-41A8-9FB5-E18FE32D0796}"/>
    <cellStyle name="Wrap Title" xfId="77" xr:uid="{4D1275F2-0D76-45B7-9640-A4A6D0155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iffslater.com/U.S._transit_and_automotive_statistics.xlsx" TargetMode="External"/><Relationship Id="rId2" Type="http://schemas.openxmlformats.org/officeDocument/2006/relationships/hyperlink" Target="https://www.census.gov/content/dam/Census/library/visualizations/2016/comm/acs-rural-urban-text.pdf" TargetMode="External"/><Relationship Id="rId1" Type="http://schemas.openxmlformats.org/officeDocument/2006/relationships/hyperlink" Target="https://www.bts.gov/sites/bts.dot.gov/files/2022-11/table_01_11_112322_0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CEO%20Search/BOOK/McGuckin,%20Nancy,%20and%20Srinivasan,%20Nanda,%20Journey%20to%20Work%20Trends%20in%20the%20United%20States%20and%20its%20Major%20Metropolitan%20Areas,%201960-2000,%20U.S.%20Federal%20Highway%20Administration,%20Publication%20No.%20FHWA&#8211;EP-03-058,%202003,%20p.%201-2,%20Exhibit%201.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401B-32A8-4930-AD47-0752FC975185}">
  <sheetPr>
    <pageSetUpPr fitToPage="1"/>
  </sheetPr>
  <dimension ref="A2:BH223"/>
  <sheetViews>
    <sheetView tabSelected="1" zoomScaleNormal="100" zoomScaleSheetLayoutView="100" workbookViewId="0">
      <pane xSplit="2" ySplit="5" topLeftCell="C156" activePane="bottomRight" state="frozen"/>
      <selection pane="topRight" activeCell="B1" sqref="B1"/>
      <selection pane="bottomLeft" activeCell="A5" sqref="A5"/>
      <selection pane="bottomRight" activeCell="M189" sqref="M189"/>
    </sheetView>
  </sheetViews>
  <sheetFormatPr defaultRowHeight="14.25"/>
  <cols>
    <col min="1" max="1" width="1.73046875" customWidth="1"/>
    <col min="2" max="2" width="5.3984375" customWidth="1"/>
    <col min="3" max="3" width="11.33203125" customWidth="1"/>
    <col min="4" max="4" width="7.3984375" customWidth="1"/>
    <col min="5" max="5" width="8.9296875" customWidth="1"/>
    <col min="6" max="6" width="7.19921875" customWidth="1"/>
    <col min="7" max="7" width="5.46484375" customWidth="1"/>
    <col min="8" max="8" width="6.9296875" customWidth="1"/>
    <col min="9" max="10" width="7.73046875" customWidth="1"/>
    <col min="11" max="11" width="9.59765625" customWidth="1"/>
    <col min="12" max="12" width="8.73046875" customWidth="1"/>
    <col min="13" max="13" width="10.3984375" customWidth="1"/>
    <col min="14" max="14" width="7.33203125" customWidth="1"/>
    <col min="15" max="15" width="12.46484375" customWidth="1"/>
    <col min="16" max="16" width="10.19921875" customWidth="1"/>
    <col min="17" max="17" width="11.06640625" customWidth="1"/>
    <col min="18" max="18" width="13.796875" customWidth="1"/>
    <col min="19" max="19" width="11.6640625" customWidth="1"/>
    <col min="20" max="20" width="11.265625" customWidth="1"/>
    <col min="21" max="21" width="11" customWidth="1"/>
    <col min="23" max="23" width="1.9296875" customWidth="1"/>
    <col min="24" max="53" width="9.46484375" bestFit="1" customWidth="1"/>
  </cols>
  <sheetData>
    <row r="2" spans="1:22" ht="17.649999999999999" customHeight="1" thickBot="1">
      <c r="B2" s="156" t="s">
        <v>54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 t="s">
        <v>51</v>
      </c>
      <c r="S2" s="157"/>
      <c r="T2" s="157"/>
      <c r="U2" s="157"/>
      <c r="V2" s="157"/>
    </row>
    <row r="3" spans="1:22" ht="17.649999999999999">
      <c r="B3" s="75"/>
      <c r="C3" s="76"/>
      <c r="D3" s="158" t="s">
        <v>7</v>
      </c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158" t="s">
        <v>21</v>
      </c>
      <c r="P3" s="159"/>
      <c r="Q3" s="160"/>
      <c r="R3" s="161" t="s">
        <v>7</v>
      </c>
      <c r="S3" s="161"/>
      <c r="T3" s="77"/>
      <c r="U3" s="162" t="s">
        <v>10</v>
      </c>
      <c r="V3" s="163"/>
    </row>
    <row r="4" spans="1:22">
      <c r="B4" s="155" t="s">
        <v>0</v>
      </c>
      <c r="C4" s="152" t="s">
        <v>4</v>
      </c>
      <c r="D4" s="152" t="s">
        <v>35</v>
      </c>
      <c r="E4" s="152" t="s">
        <v>36</v>
      </c>
      <c r="F4" s="152" t="s">
        <v>1</v>
      </c>
      <c r="G4" s="152" t="s">
        <v>2</v>
      </c>
      <c r="H4" s="153" t="s">
        <v>16</v>
      </c>
      <c r="I4" s="152" t="s">
        <v>37</v>
      </c>
      <c r="J4" s="152" t="s">
        <v>38</v>
      </c>
      <c r="K4" s="152" t="s">
        <v>39</v>
      </c>
      <c r="L4" s="152" t="s">
        <v>13</v>
      </c>
      <c r="M4" s="152" t="s">
        <v>34</v>
      </c>
      <c r="N4" s="150" t="s">
        <v>40</v>
      </c>
      <c r="O4" s="152" t="s">
        <v>33</v>
      </c>
      <c r="P4" s="150" t="s">
        <v>12</v>
      </c>
      <c r="Q4" s="7" t="s">
        <v>14</v>
      </c>
      <c r="R4" s="152" t="s">
        <v>20</v>
      </c>
      <c r="S4" s="152" t="s">
        <v>19</v>
      </c>
      <c r="T4" s="152" t="s">
        <v>8</v>
      </c>
      <c r="U4" s="145" t="s">
        <v>22</v>
      </c>
      <c r="V4" s="146" t="s">
        <v>23</v>
      </c>
    </row>
    <row r="5" spans="1:22" ht="26.25" customHeight="1">
      <c r="B5" s="155"/>
      <c r="C5" s="152"/>
      <c r="D5" s="152"/>
      <c r="E5" s="152"/>
      <c r="F5" s="152"/>
      <c r="G5" s="152"/>
      <c r="H5" s="154"/>
      <c r="I5" s="152"/>
      <c r="J5" s="152"/>
      <c r="K5" s="152"/>
      <c r="L5" s="152"/>
      <c r="M5" s="152"/>
      <c r="N5" s="151"/>
      <c r="O5" s="152"/>
      <c r="P5" s="151"/>
      <c r="Q5" s="8" t="s">
        <v>41</v>
      </c>
      <c r="R5" s="152"/>
      <c r="S5" s="152"/>
      <c r="T5" s="152"/>
      <c r="U5" s="145"/>
      <c r="V5" s="146"/>
    </row>
    <row r="6" spans="1:22">
      <c r="A6" s="9"/>
      <c r="B6" s="78">
        <v>1860</v>
      </c>
      <c r="C6" s="79"/>
      <c r="D6" s="80"/>
      <c r="E6" s="80"/>
      <c r="F6" s="80"/>
      <c r="G6" s="80"/>
      <c r="H6" s="81">
        <v>40</v>
      </c>
      <c r="I6" s="82"/>
      <c r="J6" s="82"/>
      <c r="K6" s="82"/>
      <c r="L6" s="82">
        <v>40</v>
      </c>
      <c r="M6" s="82"/>
      <c r="N6" s="83">
        <v>40</v>
      </c>
      <c r="O6" s="84"/>
      <c r="P6" s="82"/>
      <c r="Q6" s="82"/>
      <c r="R6" s="85">
        <v>31.5</v>
      </c>
      <c r="S6" s="86">
        <v>6.2</v>
      </c>
      <c r="T6" s="87">
        <f>+L6/S6</f>
        <v>6.4516129032258061</v>
      </c>
      <c r="V6" s="88"/>
    </row>
    <row r="7" spans="1:22">
      <c r="A7" s="9"/>
      <c r="B7" s="78">
        <v>1861</v>
      </c>
      <c r="C7" s="79"/>
      <c r="D7" s="80"/>
      <c r="E7" s="80"/>
      <c r="F7" s="80"/>
      <c r="G7" s="80"/>
      <c r="H7" s="89">
        <v>45.3</v>
      </c>
      <c r="I7" s="82"/>
      <c r="J7" s="82"/>
      <c r="K7" s="82"/>
      <c r="L7" s="82">
        <v>45.3</v>
      </c>
      <c r="M7" s="82"/>
      <c r="N7" s="83">
        <v>45.3</v>
      </c>
      <c r="O7" s="84"/>
      <c r="P7" s="82"/>
      <c r="Q7" s="82"/>
      <c r="R7" s="85">
        <v>32.4</v>
      </c>
      <c r="S7" s="86"/>
      <c r="T7" s="10"/>
      <c r="V7" s="88"/>
    </row>
    <row r="8" spans="1:22">
      <c r="A8" s="9"/>
      <c r="B8" s="78">
        <v>1862</v>
      </c>
      <c r="C8" s="79"/>
      <c r="D8" s="80"/>
      <c r="E8" s="80"/>
      <c r="F8" s="80"/>
      <c r="G8" s="80"/>
      <c r="H8" s="89">
        <v>51.4</v>
      </c>
      <c r="I8" s="82"/>
      <c r="J8" s="82"/>
      <c r="K8" s="82"/>
      <c r="L8" s="82">
        <v>51.4</v>
      </c>
      <c r="M8" s="82"/>
      <c r="N8" s="83">
        <v>51.4</v>
      </c>
      <c r="O8" s="84"/>
      <c r="P8" s="82"/>
      <c r="Q8" s="82"/>
      <c r="R8" s="85">
        <v>33.200000000000003</v>
      </c>
      <c r="S8" s="86"/>
      <c r="T8" s="10"/>
      <c r="V8" s="88"/>
    </row>
    <row r="9" spans="1:22">
      <c r="A9" s="9"/>
      <c r="B9" s="78">
        <v>1863</v>
      </c>
      <c r="C9" s="79"/>
      <c r="D9" s="80"/>
      <c r="E9" s="80"/>
      <c r="F9" s="80"/>
      <c r="G9" s="80"/>
      <c r="H9" s="89">
        <v>58.2</v>
      </c>
      <c r="I9" s="82"/>
      <c r="J9" s="82"/>
      <c r="K9" s="82"/>
      <c r="L9" s="82">
        <v>58.2</v>
      </c>
      <c r="M9" s="82"/>
      <c r="N9" s="83">
        <v>58.2</v>
      </c>
      <c r="O9" s="84"/>
      <c r="P9" s="82"/>
      <c r="Q9" s="82"/>
      <c r="R9" s="85">
        <v>34</v>
      </c>
      <c r="S9" s="86"/>
      <c r="T9" s="10"/>
      <c r="V9" s="88"/>
    </row>
    <row r="10" spans="1:22">
      <c r="A10" s="9"/>
      <c r="B10" s="78">
        <v>1864</v>
      </c>
      <c r="C10" s="79"/>
      <c r="D10" s="80"/>
      <c r="E10" s="80"/>
      <c r="F10" s="80"/>
      <c r="G10" s="80"/>
      <c r="H10" s="89">
        <v>66</v>
      </c>
      <c r="I10" s="82"/>
      <c r="J10" s="82"/>
      <c r="K10" s="82"/>
      <c r="L10" s="82">
        <v>66</v>
      </c>
      <c r="M10" s="82"/>
      <c r="N10" s="83">
        <v>66</v>
      </c>
      <c r="O10" s="84"/>
      <c r="P10" s="82"/>
      <c r="Q10" s="82"/>
      <c r="R10" s="85">
        <v>34.9</v>
      </c>
      <c r="S10" s="86"/>
      <c r="T10" s="10"/>
      <c r="V10" s="88"/>
    </row>
    <row r="11" spans="1:22">
      <c r="A11" s="9"/>
      <c r="B11" s="78">
        <v>1865</v>
      </c>
      <c r="C11" s="79"/>
      <c r="D11" s="80"/>
      <c r="E11" s="80"/>
      <c r="F11" s="80"/>
      <c r="G11" s="80"/>
      <c r="H11" s="89">
        <v>74.8</v>
      </c>
      <c r="I11" s="82"/>
      <c r="J11" s="82"/>
      <c r="K11" s="82"/>
      <c r="L11" s="82">
        <v>74.8</v>
      </c>
      <c r="M11" s="82"/>
      <c r="N11" s="83">
        <v>74.8</v>
      </c>
      <c r="O11" s="84"/>
      <c r="P11" s="82"/>
      <c r="Q11" s="82"/>
      <c r="R11" s="85">
        <v>35.700000000000003</v>
      </c>
      <c r="S11" s="86"/>
      <c r="T11" s="10"/>
      <c r="V11" s="88"/>
    </row>
    <row r="12" spans="1:22">
      <c r="A12" s="9"/>
      <c r="B12" s="78">
        <v>1866</v>
      </c>
      <c r="C12" s="79"/>
      <c r="D12" s="80"/>
      <c r="E12" s="80"/>
      <c r="F12" s="80"/>
      <c r="G12" s="80"/>
      <c r="H12" s="89">
        <v>84.8</v>
      </c>
      <c r="I12" s="82"/>
      <c r="J12" s="82"/>
      <c r="K12" s="82"/>
      <c r="L12" s="82">
        <v>84.8</v>
      </c>
      <c r="M12" s="82"/>
      <c r="N12" s="83">
        <v>84.8</v>
      </c>
      <c r="O12" s="84"/>
      <c r="P12" s="82"/>
      <c r="Q12" s="82"/>
      <c r="R12" s="85">
        <v>36.5</v>
      </c>
      <c r="S12" s="86"/>
      <c r="T12" s="10"/>
      <c r="V12" s="88"/>
    </row>
    <row r="13" spans="1:22">
      <c r="A13" s="9"/>
      <c r="B13" s="78">
        <v>1867</v>
      </c>
      <c r="C13" s="79"/>
      <c r="D13" s="80"/>
      <c r="E13" s="80"/>
      <c r="F13" s="80"/>
      <c r="G13" s="80"/>
      <c r="H13" s="89">
        <v>96.1</v>
      </c>
      <c r="I13" s="82"/>
      <c r="J13" s="82"/>
      <c r="K13" s="82"/>
      <c r="L13" s="82">
        <v>96.1</v>
      </c>
      <c r="M13" s="82"/>
      <c r="N13" s="83">
        <v>96.1</v>
      </c>
      <c r="O13" s="84"/>
      <c r="P13" s="82"/>
      <c r="Q13" s="82"/>
      <c r="R13" s="85">
        <v>37.4</v>
      </c>
      <c r="S13" s="86"/>
      <c r="T13" s="10"/>
      <c r="V13" s="88"/>
    </row>
    <row r="14" spans="1:22">
      <c r="A14" s="9"/>
      <c r="B14" s="78">
        <v>1868</v>
      </c>
      <c r="C14" s="79"/>
      <c r="D14" s="80"/>
      <c r="E14" s="80"/>
      <c r="F14" s="80"/>
      <c r="G14" s="80"/>
      <c r="H14" s="89">
        <v>109</v>
      </c>
      <c r="I14" s="82"/>
      <c r="J14" s="82"/>
      <c r="K14" s="82"/>
      <c r="L14" s="82">
        <v>109</v>
      </c>
      <c r="M14" s="82"/>
      <c r="N14" s="83">
        <v>109</v>
      </c>
      <c r="O14" s="84"/>
      <c r="P14" s="82"/>
      <c r="Q14" s="82"/>
      <c r="R14" s="85">
        <v>38.200000000000003</v>
      </c>
      <c r="S14" s="86"/>
      <c r="T14" s="10"/>
      <c r="V14" s="88"/>
    </row>
    <row r="15" spans="1:22">
      <c r="A15" s="9"/>
      <c r="B15" s="78">
        <v>1869</v>
      </c>
      <c r="C15" s="79"/>
      <c r="D15" s="80"/>
      <c r="E15" s="80"/>
      <c r="F15" s="80"/>
      <c r="G15" s="80"/>
      <c r="H15" s="89">
        <v>123.5</v>
      </c>
      <c r="I15" s="82"/>
      <c r="J15" s="82"/>
      <c r="K15" s="82"/>
      <c r="L15" s="82">
        <v>123.5</v>
      </c>
      <c r="M15" s="82"/>
      <c r="N15" s="83">
        <v>123.5</v>
      </c>
      <c r="O15" s="84"/>
      <c r="P15" s="82"/>
      <c r="Q15" s="82"/>
      <c r="R15" s="85">
        <v>39.1</v>
      </c>
      <c r="S15" s="86"/>
      <c r="T15" s="10"/>
      <c r="V15" s="88"/>
    </row>
    <row r="16" spans="1:22">
      <c r="A16" s="9"/>
      <c r="B16" s="78">
        <v>1870</v>
      </c>
      <c r="C16" s="79"/>
      <c r="D16" s="80"/>
      <c r="E16" s="80"/>
      <c r="F16" s="80"/>
      <c r="G16" s="80"/>
      <c r="H16" s="81">
        <v>140</v>
      </c>
      <c r="I16" s="82"/>
      <c r="J16" s="82"/>
      <c r="K16" s="82"/>
      <c r="L16" s="82">
        <v>140</v>
      </c>
      <c r="M16" s="82"/>
      <c r="N16" s="83">
        <v>140</v>
      </c>
      <c r="O16" s="84"/>
      <c r="P16" s="82"/>
      <c r="Q16" s="82"/>
      <c r="R16" s="85">
        <v>39.9</v>
      </c>
      <c r="S16" s="86">
        <v>9.9</v>
      </c>
      <c r="T16" s="87">
        <f>+L16/S16</f>
        <v>14.14141414141414</v>
      </c>
      <c r="V16" s="88"/>
    </row>
    <row r="17" spans="1:22">
      <c r="A17" s="9"/>
      <c r="B17" s="78">
        <v>1871</v>
      </c>
      <c r="C17" s="79"/>
      <c r="D17" s="80"/>
      <c r="E17" s="80"/>
      <c r="F17" s="80"/>
      <c r="G17" s="80"/>
      <c r="H17" s="89">
        <v>161.1</v>
      </c>
      <c r="I17" s="82"/>
      <c r="J17" s="82"/>
      <c r="K17" s="82"/>
      <c r="L17" s="82">
        <v>161.1</v>
      </c>
      <c r="M17" s="82"/>
      <c r="N17" s="83">
        <v>161.1</v>
      </c>
      <c r="O17" s="84"/>
      <c r="P17" s="82"/>
      <c r="Q17" s="82"/>
      <c r="R17" s="85">
        <v>40.9</v>
      </c>
      <c r="S17" s="86"/>
      <c r="T17" s="10"/>
      <c r="V17" s="88"/>
    </row>
    <row r="18" spans="1:22">
      <c r="A18" s="9"/>
      <c r="B18" s="78">
        <v>1872</v>
      </c>
      <c r="C18" s="79"/>
      <c r="D18" s="80"/>
      <c r="E18" s="80"/>
      <c r="F18" s="80"/>
      <c r="G18" s="80"/>
      <c r="H18" s="89">
        <v>185.4</v>
      </c>
      <c r="I18" s="82"/>
      <c r="J18" s="82"/>
      <c r="K18" s="82"/>
      <c r="L18" s="82">
        <v>185.4</v>
      </c>
      <c r="M18" s="82"/>
      <c r="N18" s="83">
        <v>185.4</v>
      </c>
      <c r="O18" s="84"/>
      <c r="P18" s="82"/>
      <c r="Q18" s="82"/>
      <c r="R18" s="85">
        <v>42</v>
      </c>
      <c r="S18" s="86"/>
      <c r="T18" s="10"/>
      <c r="V18" s="88"/>
    </row>
    <row r="19" spans="1:22">
      <c r="A19" s="9"/>
      <c r="B19" s="78">
        <v>1873</v>
      </c>
      <c r="C19" s="79"/>
      <c r="D19" s="80"/>
      <c r="E19" s="80"/>
      <c r="F19" s="80"/>
      <c r="G19" s="80"/>
      <c r="H19" s="89">
        <v>213.3</v>
      </c>
      <c r="I19" s="82"/>
      <c r="J19" s="82"/>
      <c r="K19" s="82"/>
      <c r="L19" s="82">
        <v>213.3</v>
      </c>
      <c r="M19" s="82"/>
      <c r="N19" s="83">
        <v>213.3</v>
      </c>
      <c r="O19" s="84"/>
      <c r="P19" s="82"/>
      <c r="Q19" s="82"/>
      <c r="R19" s="85">
        <v>43</v>
      </c>
      <c r="S19" s="86"/>
      <c r="T19" s="10"/>
      <c r="V19" s="88"/>
    </row>
    <row r="20" spans="1:22">
      <c r="A20" s="9"/>
      <c r="B20" s="78">
        <v>1874</v>
      </c>
      <c r="C20" s="79"/>
      <c r="D20" s="80"/>
      <c r="E20" s="80"/>
      <c r="F20" s="80"/>
      <c r="G20" s="80"/>
      <c r="H20" s="89">
        <v>245.5</v>
      </c>
      <c r="I20" s="82"/>
      <c r="J20" s="82"/>
      <c r="K20" s="82"/>
      <c r="L20" s="82">
        <v>245.5</v>
      </c>
      <c r="M20" s="82"/>
      <c r="N20" s="83">
        <v>245.5</v>
      </c>
      <c r="O20" s="84"/>
      <c r="P20" s="82"/>
      <c r="Q20" s="82"/>
      <c r="R20" s="85">
        <v>44</v>
      </c>
      <c r="S20" s="86"/>
      <c r="T20" s="10"/>
      <c r="V20" s="88"/>
    </row>
    <row r="21" spans="1:22">
      <c r="A21" s="9"/>
      <c r="B21" s="78">
        <v>1875</v>
      </c>
      <c r="C21" s="79"/>
      <c r="D21" s="80"/>
      <c r="E21" s="80"/>
      <c r="F21" s="80"/>
      <c r="G21" s="80"/>
      <c r="H21" s="89">
        <v>282.39999999999998</v>
      </c>
      <c r="I21" s="82"/>
      <c r="J21" s="82"/>
      <c r="K21" s="82"/>
      <c r="L21" s="82">
        <v>282.39999999999998</v>
      </c>
      <c r="M21" s="82"/>
      <c r="N21" s="83">
        <v>282.39999999999998</v>
      </c>
      <c r="O21" s="84"/>
      <c r="P21" s="82"/>
      <c r="Q21" s="82"/>
      <c r="R21" s="85">
        <v>45.1</v>
      </c>
      <c r="S21" s="86"/>
      <c r="T21" s="10"/>
      <c r="V21" s="88"/>
    </row>
    <row r="22" spans="1:22">
      <c r="A22" s="9"/>
      <c r="B22" s="78">
        <v>1876</v>
      </c>
      <c r="C22" s="79"/>
      <c r="D22" s="80"/>
      <c r="E22" s="80"/>
      <c r="F22" s="80"/>
      <c r="G22" s="80"/>
      <c r="H22" s="89">
        <v>324.89999999999998</v>
      </c>
      <c r="I22" s="82"/>
      <c r="J22" s="82"/>
      <c r="K22" s="82"/>
      <c r="L22" s="82">
        <v>324.89999999999998</v>
      </c>
      <c r="M22" s="82"/>
      <c r="N22" s="83">
        <v>324.89999999999998</v>
      </c>
      <c r="O22" s="84"/>
      <c r="P22" s="82"/>
      <c r="Q22" s="82"/>
      <c r="R22" s="85">
        <v>46.1</v>
      </c>
      <c r="S22" s="86"/>
      <c r="T22" s="10"/>
      <c r="V22" s="88"/>
    </row>
    <row r="23" spans="1:22">
      <c r="A23" s="9"/>
      <c r="B23" s="78">
        <v>1877</v>
      </c>
      <c r="C23" s="79"/>
      <c r="D23" s="80"/>
      <c r="E23" s="80"/>
      <c r="F23" s="80"/>
      <c r="G23" s="80"/>
      <c r="H23" s="89">
        <v>373.9</v>
      </c>
      <c r="I23" s="82"/>
      <c r="J23" s="82"/>
      <c r="K23" s="82"/>
      <c r="L23" s="82">
        <v>373.9</v>
      </c>
      <c r="M23" s="82"/>
      <c r="N23" s="83">
        <v>373.9</v>
      </c>
      <c r="O23" s="84"/>
      <c r="P23" s="82"/>
      <c r="Q23" s="82"/>
      <c r="R23" s="85">
        <v>47.1</v>
      </c>
      <c r="S23" s="86"/>
      <c r="T23" s="10"/>
      <c r="V23" s="88"/>
    </row>
    <row r="24" spans="1:22">
      <c r="A24" s="9"/>
      <c r="B24" s="78">
        <v>1878</v>
      </c>
      <c r="C24" s="79"/>
      <c r="D24" s="80"/>
      <c r="E24" s="80"/>
      <c r="F24" s="80"/>
      <c r="G24" s="80"/>
      <c r="H24" s="89">
        <v>430.3</v>
      </c>
      <c r="I24" s="82"/>
      <c r="J24" s="82"/>
      <c r="K24" s="82"/>
      <c r="L24" s="82">
        <v>430.3</v>
      </c>
      <c r="M24" s="82"/>
      <c r="N24" s="83">
        <v>430.3</v>
      </c>
      <c r="O24" s="84"/>
      <c r="P24" s="82"/>
      <c r="Q24" s="82"/>
      <c r="R24" s="85">
        <v>48.2</v>
      </c>
      <c r="S24" s="86"/>
      <c r="T24" s="10"/>
      <c r="V24" s="88"/>
    </row>
    <row r="25" spans="1:22">
      <c r="A25" s="9"/>
      <c r="B25" s="78">
        <v>1879</v>
      </c>
      <c r="C25" s="79"/>
      <c r="D25" s="80"/>
      <c r="E25" s="80"/>
      <c r="F25" s="80"/>
      <c r="G25" s="80"/>
      <c r="H25" s="89">
        <v>495.1</v>
      </c>
      <c r="I25" s="82"/>
      <c r="J25" s="82"/>
      <c r="K25" s="82"/>
      <c r="L25" s="82">
        <v>495.1</v>
      </c>
      <c r="M25" s="82"/>
      <c r="N25" s="83">
        <v>495.1</v>
      </c>
      <c r="O25" s="84"/>
      <c r="P25" s="82"/>
      <c r="Q25" s="82"/>
      <c r="R25" s="85">
        <v>49.2</v>
      </c>
      <c r="S25" s="86"/>
      <c r="T25" s="10"/>
      <c r="V25" s="88"/>
    </row>
    <row r="26" spans="1:22">
      <c r="A26" s="9"/>
      <c r="B26" s="78">
        <v>1880</v>
      </c>
      <c r="C26" s="90"/>
      <c r="D26" s="81">
        <v>80</v>
      </c>
      <c r="E26" s="80"/>
      <c r="F26" s="81">
        <v>5</v>
      </c>
      <c r="G26" s="80"/>
      <c r="H26" s="81">
        <v>570</v>
      </c>
      <c r="I26" s="82"/>
      <c r="J26" s="82" t="s">
        <v>43</v>
      </c>
      <c r="K26" s="82"/>
      <c r="L26" s="82">
        <v>655</v>
      </c>
      <c r="M26" s="82"/>
      <c r="N26" s="83">
        <v>655</v>
      </c>
      <c r="O26" s="84"/>
      <c r="P26" s="82"/>
      <c r="Q26" s="82"/>
      <c r="R26" s="85">
        <v>50.3</v>
      </c>
      <c r="S26" s="86">
        <v>14.1</v>
      </c>
      <c r="T26" s="87">
        <f>+L26/S26</f>
        <v>46.453900709219859</v>
      </c>
      <c r="V26" s="88"/>
    </row>
    <row r="27" spans="1:22">
      <c r="A27" s="9"/>
      <c r="B27" s="78">
        <v>1881</v>
      </c>
      <c r="C27" s="90"/>
      <c r="D27" s="89">
        <v>89.655199999999994</v>
      </c>
      <c r="E27" s="91"/>
      <c r="F27" s="89">
        <v>10</v>
      </c>
      <c r="G27" s="91"/>
      <c r="H27" s="89">
        <v>636</v>
      </c>
      <c r="I27" s="82"/>
      <c r="J27" s="82"/>
      <c r="K27" s="82"/>
      <c r="L27" s="82">
        <v>735.65520000000004</v>
      </c>
      <c r="M27" s="82"/>
      <c r="N27" s="83">
        <v>735.65520000000004</v>
      </c>
      <c r="O27" s="84"/>
      <c r="P27" s="82"/>
      <c r="Q27" s="82"/>
      <c r="R27" s="85">
        <v>51.5</v>
      </c>
      <c r="S27" s="86"/>
      <c r="T27" s="10"/>
      <c r="V27" s="88"/>
    </row>
    <row r="28" spans="1:22">
      <c r="A28" s="9"/>
      <c r="B28" s="78">
        <v>1882</v>
      </c>
      <c r="C28" s="90"/>
      <c r="D28" s="89">
        <v>100.47568608799999</v>
      </c>
      <c r="E28" s="91"/>
      <c r="F28" s="89">
        <v>15</v>
      </c>
      <c r="G28" s="91"/>
      <c r="H28" s="89">
        <v>710</v>
      </c>
      <c r="I28" s="82"/>
      <c r="J28" s="82"/>
      <c r="K28" s="82"/>
      <c r="L28" s="82">
        <v>825.47568608799997</v>
      </c>
      <c r="M28" s="82"/>
      <c r="N28" s="83">
        <v>825.47568608799997</v>
      </c>
      <c r="O28" s="84"/>
      <c r="P28" s="82"/>
      <c r="Q28" s="82"/>
      <c r="R28" s="85">
        <v>52.8</v>
      </c>
      <c r="S28" s="86"/>
      <c r="T28" s="10"/>
      <c r="V28" s="88"/>
    </row>
    <row r="29" spans="1:22">
      <c r="A29" s="9"/>
      <c r="B29" s="78">
        <v>1883</v>
      </c>
      <c r="C29" s="90"/>
      <c r="D29" s="89">
        <v>112.6020966419607</v>
      </c>
      <c r="E29" s="91"/>
      <c r="F29" s="89">
        <v>20</v>
      </c>
      <c r="G29" s="91"/>
      <c r="H29" s="89">
        <v>792</v>
      </c>
      <c r="I29" s="82"/>
      <c r="J29" s="82"/>
      <c r="K29" s="82"/>
      <c r="L29" s="82">
        <v>924.60209664196077</v>
      </c>
      <c r="M29" s="82"/>
      <c r="N29" s="83">
        <v>924.60209664196077</v>
      </c>
      <c r="O29" s="84"/>
      <c r="P29" s="82"/>
      <c r="Q29" s="82"/>
      <c r="R29" s="85">
        <v>54.1</v>
      </c>
      <c r="S29" s="86"/>
      <c r="T29" s="10"/>
      <c r="V29" s="88"/>
    </row>
    <row r="30" spans="1:22">
      <c r="A30" s="9"/>
      <c r="B30" s="78">
        <v>1884</v>
      </c>
      <c r="C30" s="90" t="s">
        <v>44</v>
      </c>
      <c r="D30" s="89">
        <v>126.19204368567893</v>
      </c>
      <c r="E30" s="91"/>
      <c r="F30" s="89">
        <v>25</v>
      </c>
      <c r="G30" s="91"/>
      <c r="H30" s="89">
        <v>884</v>
      </c>
      <c r="I30" s="82"/>
      <c r="J30" s="82"/>
      <c r="K30" s="82"/>
      <c r="L30" s="82">
        <v>1035.192043685679</v>
      </c>
      <c r="M30" s="82"/>
      <c r="N30" s="83">
        <v>1035.192043685679</v>
      </c>
      <c r="O30" s="84"/>
      <c r="P30" s="82"/>
      <c r="Q30" s="82"/>
      <c r="R30" s="85">
        <v>55.4</v>
      </c>
      <c r="S30" s="86"/>
      <c r="T30" s="10"/>
      <c r="V30" s="88"/>
    </row>
    <row r="31" spans="1:22">
      <c r="A31" s="9"/>
      <c r="B31" s="78">
        <v>1885</v>
      </c>
      <c r="C31" s="90"/>
      <c r="D31" s="89">
        <v>141.4221614381035</v>
      </c>
      <c r="E31" s="91"/>
      <c r="F31" s="89">
        <v>33</v>
      </c>
      <c r="G31" s="91"/>
      <c r="H31" s="89">
        <v>985.8</v>
      </c>
      <c r="I31" s="82"/>
      <c r="J31" s="82"/>
      <c r="K31" s="82"/>
      <c r="L31" s="82">
        <v>1160.2221614381035</v>
      </c>
      <c r="M31" s="82"/>
      <c r="N31" s="83">
        <v>1160.2221614381035</v>
      </c>
      <c r="O31" s="84"/>
      <c r="P31" s="82"/>
      <c r="Q31" s="82"/>
      <c r="R31" s="85">
        <v>56.7</v>
      </c>
      <c r="S31" s="86"/>
      <c r="T31" s="10"/>
      <c r="V31" s="88"/>
    </row>
    <row r="32" spans="1:22">
      <c r="A32" s="9"/>
      <c r="B32" s="78">
        <v>1886</v>
      </c>
      <c r="C32" s="90"/>
      <c r="D32" s="89">
        <v>158.4904021020682</v>
      </c>
      <c r="E32" s="80">
        <v>30</v>
      </c>
      <c r="F32" s="89">
        <v>43</v>
      </c>
      <c r="G32" s="91"/>
      <c r="H32" s="89">
        <v>1069.9000000000001</v>
      </c>
      <c r="I32" s="82"/>
      <c r="J32" s="82"/>
      <c r="K32" s="82"/>
      <c r="L32" s="82">
        <v>1301.3904021020683</v>
      </c>
      <c r="M32" s="82"/>
      <c r="N32" s="83">
        <v>1301.3904021020683</v>
      </c>
      <c r="O32" s="84"/>
      <c r="P32" s="82"/>
      <c r="Q32" s="82"/>
      <c r="R32" s="85">
        <v>58.9</v>
      </c>
      <c r="S32" s="86"/>
      <c r="T32" s="10"/>
      <c r="V32" s="88"/>
    </row>
    <row r="33" spans="1:25">
      <c r="A33" s="9"/>
      <c r="B33" s="78">
        <v>1887</v>
      </c>
      <c r="C33" s="90"/>
      <c r="D33" s="89">
        <v>177.61860873176681</v>
      </c>
      <c r="E33" s="80">
        <v>60</v>
      </c>
      <c r="F33" s="89">
        <v>50</v>
      </c>
      <c r="G33" s="91"/>
      <c r="H33" s="89">
        <v>1167.3</v>
      </c>
      <c r="I33" s="82"/>
      <c r="J33" s="82"/>
      <c r="K33" s="82"/>
      <c r="L33" s="82">
        <v>1454.9186087317667</v>
      </c>
      <c r="M33" s="82"/>
      <c r="N33" s="83">
        <v>1454.9186087317667</v>
      </c>
      <c r="O33" s="84"/>
      <c r="P33" s="82"/>
      <c r="Q33" s="82"/>
      <c r="R33" s="85">
        <v>59.2</v>
      </c>
      <c r="S33" s="86"/>
      <c r="T33" s="10"/>
      <c r="V33" s="88"/>
    </row>
    <row r="34" spans="1:25">
      <c r="A34" s="9"/>
      <c r="B34" s="78">
        <v>1888</v>
      </c>
      <c r="C34" s="90"/>
      <c r="D34" s="89">
        <v>199.05539861960375</v>
      </c>
      <c r="E34" s="80">
        <v>100</v>
      </c>
      <c r="F34" s="89">
        <v>57</v>
      </c>
      <c r="G34" s="91"/>
      <c r="H34" s="89">
        <v>1269</v>
      </c>
      <c r="I34" s="82"/>
      <c r="J34" s="82"/>
      <c r="K34" s="82"/>
      <c r="L34" s="82">
        <v>1625.0553986196037</v>
      </c>
      <c r="M34" s="82"/>
      <c r="N34" s="83">
        <v>1625.0553986196037</v>
      </c>
      <c r="O34" s="84"/>
      <c r="P34" s="82"/>
      <c r="Q34" s="82"/>
      <c r="R34" s="85">
        <v>60.5</v>
      </c>
      <c r="S34" s="86"/>
      <c r="T34" s="10"/>
      <c r="V34" s="88"/>
    </row>
    <row r="35" spans="1:25">
      <c r="A35" s="9"/>
      <c r="B35" s="78">
        <v>1889</v>
      </c>
      <c r="C35" s="90"/>
      <c r="D35" s="89">
        <v>223.07939467900371</v>
      </c>
      <c r="E35" s="80">
        <v>200</v>
      </c>
      <c r="F35" s="89">
        <v>60</v>
      </c>
      <c r="G35" s="91"/>
      <c r="H35" s="89">
        <v>1328</v>
      </c>
      <c r="I35" s="82"/>
      <c r="J35" s="82"/>
      <c r="K35" s="82"/>
      <c r="L35" s="82">
        <v>1811.0793946790036</v>
      </c>
      <c r="M35" s="82"/>
      <c r="N35" s="83">
        <v>1811.0793946790036</v>
      </c>
      <c r="O35" s="84"/>
      <c r="P35" s="82"/>
      <c r="Q35" s="82"/>
      <c r="R35" s="85">
        <v>61.8</v>
      </c>
      <c r="S35" s="86"/>
      <c r="T35" s="10"/>
      <c r="V35" s="88"/>
    </row>
    <row r="36" spans="1:25">
      <c r="A36" s="9"/>
      <c r="B36" s="78">
        <v>1890</v>
      </c>
      <c r="C36" s="90">
        <v>2023</v>
      </c>
      <c r="D36" s="81">
        <v>250</v>
      </c>
      <c r="E36" s="92">
        <v>400</v>
      </c>
      <c r="F36" s="81">
        <v>65</v>
      </c>
      <c r="G36" s="81">
        <v>3</v>
      </c>
      <c r="H36" s="81">
        <v>1295</v>
      </c>
      <c r="I36" s="82"/>
      <c r="J36" s="82"/>
      <c r="K36" s="82"/>
      <c r="L36" s="82">
        <v>2013</v>
      </c>
      <c r="M36" s="82"/>
      <c r="N36" s="83">
        <v>2013</v>
      </c>
      <c r="O36" s="84"/>
      <c r="P36" s="82"/>
      <c r="Q36" s="82"/>
      <c r="R36" s="85">
        <v>63.1</v>
      </c>
      <c r="S36" s="86">
        <v>22.1</v>
      </c>
      <c r="T36" s="87">
        <f>+L36/S36</f>
        <v>91.085972850678729</v>
      </c>
      <c r="V36" s="88"/>
      <c r="X36" s="11"/>
      <c r="Y36" s="11"/>
    </row>
    <row r="37" spans="1:25">
      <c r="A37" s="9"/>
      <c r="B37" s="78">
        <v>1891</v>
      </c>
      <c r="C37" s="90"/>
      <c r="D37" s="89">
        <v>258.91500000000002</v>
      </c>
      <c r="E37" s="92">
        <v>600</v>
      </c>
      <c r="F37" s="89">
        <v>60</v>
      </c>
      <c r="G37" s="89">
        <v>3</v>
      </c>
      <c r="H37" s="89">
        <v>1195</v>
      </c>
      <c r="I37" s="82"/>
      <c r="J37" s="82"/>
      <c r="K37" s="82"/>
      <c r="L37" s="82">
        <v>2116.915</v>
      </c>
      <c r="M37" s="82"/>
      <c r="N37" s="83">
        <v>2116.915</v>
      </c>
      <c r="O37" s="84"/>
      <c r="P37" s="82"/>
      <c r="Q37" s="82"/>
      <c r="R37" s="85">
        <v>64.400000000000006</v>
      </c>
      <c r="S37" s="86"/>
      <c r="T37" s="10"/>
      <c r="V37" s="88"/>
    </row>
    <row r="38" spans="1:25">
      <c r="A38" s="9"/>
      <c r="B38" s="78">
        <v>1892</v>
      </c>
      <c r="C38" s="90"/>
      <c r="D38" s="89">
        <v>268.1479089</v>
      </c>
      <c r="E38" s="92">
        <f t="shared" ref="E38:E47" si="0">E37*1.23972</f>
        <v>743.83199999999999</v>
      </c>
      <c r="F38" s="89">
        <v>55</v>
      </c>
      <c r="G38" s="89">
        <v>3</v>
      </c>
      <c r="H38" s="89">
        <v>1095</v>
      </c>
      <c r="I38" s="82"/>
      <c r="J38" s="82"/>
      <c r="K38" s="82"/>
      <c r="L38" s="82">
        <v>2164.9799088999998</v>
      </c>
      <c r="M38" s="82"/>
      <c r="N38" s="83">
        <v>2164.9799088999998</v>
      </c>
      <c r="O38" s="84"/>
      <c r="P38" s="82"/>
      <c r="Q38" s="82"/>
      <c r="R38" s="85">
        <v>65.7</v>
      </c>
      <c r="S38" s="86"/>
      <c r="T38" s="10"/>
      <c r="V38" s="93"/>
      <c r="W38" s="12"/>
    </row>
    <row r="39" spans="1:25">
      <c r="A39" s="9"/>
      <c r="B39" s="78">
        <v>1893</v>
      </c>
      <c r="D39" s="89">
        <v>277.71006333137399</v>
      </c>
      <c r="E39" s="92">
        <f t="shared" si="0"/>
        <v>922.14340703999994</v>
      </c>
      <c r="F39" s="89">
        <v>50</v>
      </c>
      <c r="G39" s="89">
        <v>3</v>
      </c>
      <c r="H39" s="89">
        <v>975</v>
      </c>
      <c r="I39" s="82"/>
      <c r="J39" s="82"/>
      <c r="K39" s="82"/>
      <c r="L39" s="82">
        <v>2227.853470371374</v>
      </c>
      <c r="M39" s="82"/>
      <c r="N39" s="83">
        <v>2227.853470371374</v>
      </c>
      <c r="O39" s="84"/>
      <c r="P39" s="82"/>
      <c r="Q39" s="82"/>
      <c r="R39" s="85">
        <v>67</v>
      </c>
      <c r="S39" s="86"/>
      <c r="T39" s="10"/>
      <c r="V39" s="88"/>
    </row>
    <row r="40" spans="1:25">
      <c r="A40" s="9"/>
      <c r="B40" s="78">
        <v>1894</v>
      </c>
      <c r="C40" s="90"/>
      <c r="D40" s="89">
        <v>287.61320418977078</v>
      </c>
      <c r="E40" s="92">
        <f t="shared" si="0"/>
        <v>1143.1996245756286</v>
      </c>
      <c r="F40" s="89">
        <v>45</v>
      </c>
      <c r="G40" s="89">
        <v>2</v>
      </c>
      <c r="H40" s="89">
        <v>865</v>
      </c>
      <c r="I40" s="82"/>
      <c r="J40" s="82"/>
      <c r="K40" s="82"/>
      <c r="L40" s="82">
        <v>2342.8128287653994</v>
      </c>
      <c r="M40" s="82"/>
      <c r="N40" s="83">
        <v>2342.8128287653994</v>
      </c>
      <c r="O40" s="84"/>
      <c r="P40" s="82"/>
      <c r="Q40" s="82"/>
      <c r="R40" s="85">
        <v>68.3</v>
      </c>
      <c r="S40" s="86"/>
      <c r="T40" s="10"/>
      <c r="V40" s="88"/>
    </row>
    <row r="41" spans="1:25">
      <c r="A41" s="9"/>
      <c r="B41" s="78">
        <v>1895</v>
      </c>
      <c r="C41" s="90"/>
      <c r="D41" s="89">
        <v>297.86949105117804</v>
      </c>
      <c r="E41" s="92">
        <f t="shared" si="0"/>
        <v>1417.2474385788983</v>
      </c>
      <c r="F41" s="89">
        <v>40</v>
      </c>
      <c r="G41" s="89">
        <v>2</v>
      </c>
      <c r="H41" s="89">
        <v>750</v>
      </c>
      <c r="I41" s="82"/>
      <c r="J41" s="82"/>
      <c r="K41" s="82"/>
      <c r="L41" s="82">
        <v>2507.1169296300764</v>
      </c>
      <c r="M41" s="82"/>
      <c r="N41" s="83">
        <v>2507.1169296300764</v>
      </c>
      <c r="O41" s="84"/>
      <c r="P41" s="82"/>
      <c r="Q41" s="82"/>
      <c r="R41" s="85">
        <v>69.599999999999994</v>
      </c>
      <c r="S41" s="86"/>
      <c r="T41" s="10"/>
      <c r="V41" s="88"/>
    </row>
    <row r="42" spans="1:25">
      <c r="A42" s="9"/>
      <c r="B42" s="78">
        <v>1896</v>
      </c>
      <c r="C42" s="90"/>
      <c r="D42" s="89">
        <v>308.49151710206309</v>
      </c>
      <c r="E42" s="92">
        <f t="shared" si="0"/>
        <v>1756.9899945550317</v>
      </c>
      <c r="F42" s="89">
        <v>35</v>
      </c>
      <c r="G42" s="89">
        <v>2</v>
      </c>
      <c r="H42" s="89">
        <v>600</v>
      </c>
      <c r="I42" s="82"/>
      <c r="J42" s="84"/>
      <c r="K42" s="82"/>
      <c r="L42" s="82">
        <v>2702.4815116570949</v>
      </c>
      <c r="M42" s="82"/>
      <c r="N42" s="83">
        <v>2702.4815116570949</v>
      </c>
      <c r="O42" s="84"/>
      <c r="P42" s="82"/>
      <c r="Q42" s="82"/>
      <c r="R42" s="85">
        <v>70.900000000000006</v>
      </c>
      <c r="S42" s="86"/>
      <c r="T42" s="10"/>
      <c r="V42" s="88"/>
    </row>
    <row r="43" spans="1:25">
      <c r="A43" s="9"/>
      <c r="B43" s="78">
        <v>1897</v>
      </c>
      <c r="C43" s="90"/>
      <c r="D43" s="89">
        <v>319.49232460192269</v>
      </c>
      <c r="E43" s="94">
        <f t="shared" si="0"/>
        <v>2178.1756360497639</v>
      </c>
      <c r="F43" s="89">
        <v>30</v>
      </c>
      <c r="G43" s="89">
        <v>1</v>
      </c>
      <c r="H43" s="89">
        <v>500</v>
      </c>
      <c r="I43" s="82"/>
      <c r="J43" s="84"/>
      <c r="K43" s="82"/>
      <c r="L43" s="82">
        <v>3028.6679606516864</v>
      </c>
      <c r="M43" s="82"/>
      <c r="N43" s="83">
        <v>3028.6679606516864</v>
      </c>
      <c r="O43" s="84"/>
      <c r="P43" s="82"/>
      <c r="Q43" s="82"/>
      <c r="R43" s="85">
        <v>72.2</v>
      </c>
      <c r="S43" s="86"/>
      <c r="T43" s="10"/>
      <c r="V43" s="88"/>
    </row>
    <row r="44" spans="1:25">
      <c r="A44" s="9"/>
      <c r="B44" s="78">
        <v>1898</v>
      </c>
      <c r="C44" s="90"/>
      <c r="D44" s="89">
        <v>330.88542089722728</v>
      </c>
      <c r="E44" s="92">
        <f t="shared" si="0"/>
        <v>2700.3278995236133</v>
      </c>
      <c r="F44" s="89">
        <v>28</v>
      </c>
      <c r="G44" s="89">
        <v>1</v>
      </c>
      <c r="H44" s="89">
        <v>400</v>
      </c>
      <c r="I44" s="82"/>
      <c r="J44" s="84"/>
      <c r="K44" s="82"/>
      <c r="L44" s="82">
        <v>3460.2133204208403</v>
      </c>
      <c r="M44" s="82"/>
      <c r="N44" s="83">
        <v>3460.2133204208403</v>
      </c>
      <c r="O44" s="84"/>
      <c r="P44" s="82"/>
      <c r="Q44" s="82"/>
      <c r="R44" s="85">
        <v>73.5</v>
      </c>
      <c r="S44" s="86"/>
      <c r="T44" s="10"/>
      <c r="V44" s="88"/>
    </row>
    <row r="45" spans="1:25">
      <c r="A45" s="9"/>
      <c r="B45" s="78">
        <v>1899</v>
      </c>
      <c r="C45" s="90"/>
      <c r="D45" s="89">
        <v>342.68479500642241</v>
      </c>
      <c r="E45" s="92">
        <f t="shared" si="0"/>
        <v>3347.6505035974137</v>
      </c>
      <c r="F45" s="89">
        <v>26</v>
      </c>
      <c r="G45" s="89">
        <v>1</v>
      </c>
      <c r="H45" s="89">
        <v>300</v>
      </c>
      <c r="I45" s="82"/>
      <c r="J45" s="84"/>
      <c r="K45" s="82"/>
      <c r="L45" s="82">
        <v>4017.3352986038362</v>
      </c>
      <c r="M45" s="82"/>
      <c r="N45" s="83">
        <v>4017.3352986038362</v>
      </c>
      <c r="O45" s="84"/>
      <c r="P45" s="82"/>
      <c r="Q45" s="82"/>
      <c r="R45" s="85">
        <v>74.8</v>
      </c>
      <c r="S45" s="86"/>
      <c r="T45" s="10"/>
      <c r="V45" s="88"/>
    </row>
    <row r="46" spans="1:25">
      <c r="A46" s="9"/>
      <c r="B46" s="78">
        <v>1900</v>
      </c>
      <c r="C46" s="90"/>
      <c r="D46" s="89">
        <v>354.90493479635143</v>
      </c>
      <c r="E46" s="92">
        <f t="shared" si="0"/>
        <v>4150.1492823197859</v>
      </c>
      <c r="F46" s="89">
        <v>25</v>
      </c>
      <c r="G46" s="89">
        <v>0.4</v>
      </c>
      <c r="H46" s="89">
        <v>200</v>
      </c>
      <c r="I46" s="82"/>
      <c r="J46" s="84"/>
      <c r="K46" s="82"/>
      <c r="L46" s="82">
        <v>4730.4542171161374</v>
      </c>
      <c r="M46" s="82"/>
      <c r="N46" s="83">
        <v>4730.4542171161374</v>
      </c>
      <c r="O46" s="84">
        <v>8</v>
      </c>
      <c r="P46" s="82"/>
      <c r="Q46" s="95">
        <v>8</v>
      </c>
      <c r="R46" s="85">
        <v>76.099999999999994</v>
      </c>
      <c r="S46" s="85">
        <v>30.2</v>
      </c>
      <c r="T46" s="87">
        <f>+L46/S46</f>
        <v>156.63755685815025</v>
      </c>
      <c r="V46" s="88"/>
    </row>
    <row r="47" spans="1:25">
      <c r="A47" s="9"/>
      <c r="B47" s="78">
        <v>1901</v>
      </c>
      <c r="C47" s="90"/>
      <c r="D47" s="89">
        <v>360</v>
      </c>
      <c r="E47" s="92">
        <f t="shared" si="0"/>
        <v>5145.0230682774845</v>
      </c>
      <c r="F47" s="89">
        <v>25</v>
      </c>
      <c r="G47" s="89">
        <v>0.2</v>
      </c>
      <c r="H47" s="89">
        <v>100</v>
      </c>
      <c r="I47" s="82"/>
      <c r="J47" s="84"/>
      <c r="K47" s="82"/>
      <c r="L47" s="82">
        <v>5630.2230682774843</v>
      </c>
      <c r="M47" s="82"/>
      <c r="N47" s="83">
        <v>5630.2230682774843</v>
      </c>
      <c r="O47" s="84">
        <v>14.8</v>
      </c>
      <c r="P47" s="82"/>
      <c r="Q47" s="95">
        <v>14.8</v>
      </c>
      <c r="R47" s="85">
        <v>77.599999999999994</v>
      </c>
      <c r="S47" s="85"/>
      <c r="T47" s="10"/>
      <c r="V47" s="88"/>
    </row>
    <row r="48" spans="1:25">
      <c r="A48" s="9"/>
      <c r="B48" s="78">
        <v>1902</v>
      </c>
      <c r="C48" s="90">
        <v>4774</v>
      </c>
      <c r="D48" s="81">
        <v>363</v>
      </c>
      <c r="E48" s="96">
        <v>5836</v>
      </c>
      <c r="F48" s="81">
        <v>24.4</v>
      </c>
      <c r="G48" s="81">
        <v>0.2</v>
      </c>
      <c r="H48" s="81">
        <v>45.5</v>
      </c>
      <c r="I48" s="82"/>
      <c r="J48" s="84"/>
      <c r="K48" s="82"/>
      <c r="L48" s="82">
        <v>6269.0999999999995</v>
      </c>
      <c r="M48" s="82"/>
      <c r="N48" s="83">
        <v>6269.0999999999995</v>
      </c>
      <c r="O48" s="84">
        <v>23</v>
      </c>
      <c r="P48" s="82"/>
      <c r="Q48" s="95">
        <v>23</v>
      </c>
      <c r="R48" s="85">
        <v>79.2</v>
      </c>
      <c r="S48" s="85"/>
      <c r="T48" s="10"/>
      <c r="V48" s="88"/>
    </row>
    <row r="49" spans="1:37">
      <c r="A49" s="9"/>
      <c r="B49" s="78">
        <v>1903</v>
      </c>
      <c r="C49" s="90"/>
      <c r="D49" s="89">
        <v>410.91599999999994</v>
      </c>
      <c r="E49" s="97">
        <v>5962.7</v>
      </c>
      <c r="F49" s="89">
        <v>20</v>
      </c>
      <c r="G49" s="89">
        <v>0.3</v>
      </c>
      <c r="H49" s="89">
        <v>30</v>
      </c>
      <c r="I49" s="82"/>
      <c r="J49" s="84"/>
      <c r="K49" s="82"/>
      <c r="L49" s="82">
        <v>6423.9160000000002</v>
      </c>
      <c r="M49" s="82"/>
      <c r="N49" s="83">
        <v>6423.9160000000002</v>
      </c>
      <c r="O49" s="84">
        <v>32.9</v>
      </c>
      <c r="P49" s="82"/>
      <c r="Q49" s="95">
        <v>32.92</v>
      </c>
      <c r="R49" s="85">
        <v>80.599999999999994</v>
      </c>
      <c r="S49" s="85"/>
      <c r="T49" s="10"/>
      <c r="V49" s="88"/>
    </row>
    <row r="50" spans="1:37">
      <c r="A50" s="9"/>
      <c r="B50" s="78">
        <v>1904</v>
      </c>
      <c r="C50" s="90"/>
      <c r="D50" s="89">
        <v>465.15691199999986</v>
      </c>
      <c r="E50" s="97">
        <v>6580</v>
      </c>
      <c r="F50" s="89">
        <v>16</v>
      </c>
      <c r="G50" s="89">
        <v>0.36</v>
      </c>
      <c r="H50" s="89">
        <v>15</v>
      </c>
      <c r="I50" s="82"/>
      <c r="J50" s="84"/>
      <c r="K50" s="82"/>
      <c r="L50" s="82">
        <v>7076.5169119999991</v>
      </c>
      <c r="M50" s="82"/>
      <c r="N50" s="83">
        <v>7076.5169119999991</v>
      </c>
      <c r="O50" s="84">
        <v>54.5</v>
      </c>
      <c r="P50" s="82"/>
      <c r="Q50" s="95">
        <v>55.29</v>
      </c>
      <c r="R50" s="85">
        <v>82.2</v>
      </c>
      <c r="S50" s="85"/>
      <c r="T50" s="10"/>
      <c r="V50" s="88"/>
    </row>
    <row r="51" spans="1:37">
      <c r="A51" s="9"/>
      <c r="B51" s="78">
        <v>1905</v>
      </c>
      <c r="C51" s="90"/>
      <c r="D51" s="89">
        <v>526.55762438399984</v>
      </c>
      <c r="E51" s="97">
        <v>7261</v>
      </c>
      <c r="F51" s="89">
        <v>15</v>
      </c>
      <c r="G51" s="89">
        <v>0.4</v>
      </c>
      <c r="H51" s="89">
        <v>7</v>
      </c>
      <c r="I51" s="82"/>
      <c r="J51" s="84"/>
      <c r="K51" s="82"/>
      <c r="L51" s="82">
        <v>7809.9576243839992</v>
      </c>
      <c r="M51" s="82"/>
      <c r="N51" s="83">
        <v>7809.9576243839992</v>
      </c>
      <c r="O51" s="84">
        <v>77.400000000000006</v>
      </c>
      <c r="P51" s="82"/>
      <c r="Q51" s="95">
        <v>78.8</v>
      </c>
      <c r="R51" s="85">
        <v>83.8</v>
      </c>
      <c r="S51" s="85"/>
      <c r="T51" s="10"/>
      <c r="V51" s="88"/>
    </row>
    <row r="52" spans="1:37">
      <c r="A52" s="9"/>
      <c r="B52" s="78">
        <v>1906</v>
      </c>
      <c r="C52" s="90"/>
      <c r="D52" s="89">
        <v>596.06323080268771</v>
      </c>
      <c r="E52" s="97">
        <v>8012</v>
      </c>
      <c r="F52" s="89">
        <v>14</v>
      </c>
      <c r="G52" s="89">
        <v>0.4</v>
      </c>
      <c r="H52" s="89">
        <v>3</v>
      </c>
      <c r="I52" s="82"/>
      <c r="J52" s="84"/>
      <c r="K52" s="82"/>
      <c r="L52" s="82">
        <v>8625.4632308026867</v>
      </c>
      <c r="M52" s="82"/>
      <c r="N52" s="83">
        <v>8625.4632308026867</v>
      </c>
      <c r="O52" s="84">
        <v>105.9</v>
      </c>
      <c r="P52" s="82"/>
      <c r="Q52" s="95">
        <v>108.1</v>
      </c>
      <c r="R52" s="85">
        <v>85.5</v>
      </c>
      <c r="S52" s="85"/>
      <c r="T52" s="10"/>
      <c r="V52" s="88"/>
    </row>
    <row r="53" spans="1:37">
      <c r="A53" s="9"/>
      <c r="B53" s="78">
        <v>1907</v>
      </c>
      <c r="C53" s="90">
        <v>7441</v>
      </c>
      <c r="D53" s="81">
        <v>675</v>
      </c>
      <c r="E53" s="96">
        <v>9533</v>
      </c>
      <c r="F53" s="81">
        <v>13.8</v>
      </c>
      <c r="G53" s="81">
        <v>0.5</v>
      </c>
      <c r="H53" s="81">
        <v>1.2</v>
      </c>
      <c r="I53" s="82"/>
      <c r="J53" s="84"/>
      <c r="K53" s="82"/>
      <c r="L53" s="82">
        <v>10223.5</v>
      </c>
      <c r="M53" s="82"/>
      <c r="N53" s="83">
        <v>10223.5</v>
      </c>
      <c r="O53" s="84">
        <v>140.30000000000001</v>
      </c>
      <c r="P53" s="82"/>
      <c r="Q53" s="95">
        <v>143.19999999999999</v>
      </c>
      <c r="R53" s="85">
        <v>87</v>
      </c>
      <c r="S53" s="85"/>
      <c r="T53" s="10"/>
      <c r="V53" s="88"/>
    </row>
    <row r="54" spans="1:37">
      <c r="A54" s="9"/>
      <c r="B54" s="78">
        <v>1908</v>
      </c>
      <c r="C54" s="90"/>
      <c r="D54" s="89">
        <v>736.08749999999998</v>
      </c>
      <c r="E54" s="97">
        <f>E53*1.04645</f>
        <v>9975.8078500000011</v>
      </c>
      <c r="F54" s="89">
        <v>15</v>
      </c>
      <c r="G54" s="80"/>
      <c r="H54" s="80"/>
      <c r="I54" s="82"/>
      <c r="J54" s="84"/>
      <c r="K54" s="82"/>
      <c r="L54" s="82">
        <v>10726.895350000001</v>
      </c>
      <c r="M54" s="82"/>
      <c r="N54" s="83">
        <v>10726.895350000001</v>
      </c>
      <c r="O54" s="84">
        <v>194.4</v>
      </c>
      <c r="P54" s="82"/>
      <c r="Q54" s="95">
        <v>198.4</v>
      </c>
      <c r="R54" s="85">
        <v>88.7</v>
      </c>
      <c r="S54" s="85"/>
      <c r="T54" s="10"/>
      <c r="V54" s="88"/>
    </row>
    <row r="55" spans="1:37">
      <c r="A55" s="9"/>
      <c r="B55" s="78">
        <v>1909</v>
      </c>
      <c r="C55" s="90"/>
      <c r="D55" s="89">
        <v>802.70341874999997</v>
      </c>
      <c r="E55" s="97">
        <f>E54*1.04645</f>
        <v>10439.184124632502</v>
      </c>
      <c r="F55" s="89">
        <v>16</v>
      </c>
      <c r="G55" s="80"/>
      <c r="H55" s="80"/>
      <c r="I55" s="82"/>
      <c r="J55" s="84"/>
      <c r="K55" s="82"/>
      <c r="L55" s="82">
        <v>11257.887543382501</v>
      </c>
      <c r="M55" s="82"/>
      <c r="N55" s="83">
        <v>11257.887543382501</v>
      </c>
      <c r="O55" s="84">
        <v>305.89999999999998</v>
      </c>
      <c r="P55" s="82"/>
      <c r="Q55" s="95">
        <v>312</v>
      </c>
      <c r="R55" s="85">
        <v>90.5</v>
      </c>
      <c r="S55" s="85"/>
      <c r="T55" s="10"/>
      <c r="V55" s="88"/>
    </row>
    <row r="56" spans="1:37">
      <c r="A56" s="9"/>
      <c r="B56" s="78">
        <v>1910</v>
      </c>
      <c r="C56" s="90"/>
      <c r="D56" s="89">
        <v>875.34807814687497</v>
      </c>
      <c r="E56" s="97">
        <f>E55*1.04645</f>
        <v>10924.084227221683</v>
      </c>
      <c r="F56" s="89">
        <v>17</v>
      </c>
      <c r="G56" s="80"/>
      <c r="H56" s="80"/>
      <c r="I56" s="82"/>
      <c r="J56" s="84"/>
      <c r="K56" s="82"/>
      <c r="L56" s="82">
        <v>11816.432305368558</v>
      </c>
      <c r="M56" s="82"/>
      <c r="N56" s="83">
        <v>11816.432305368558</v>
      </c>
      <c r="O56" s="84">
        <v>458.3</v>
      </c>
      <c r="P56" s="82"/>
      <c r="Q56" s="95">
        <v>468.5</v>
      </c>
      <c r="R56" s="85">
        <v>92.4</v>
      </c>
      <c r="S56" s="85">
        <v>42.1</v>
      </c>
      <c r="T56" s="87">
        <f>+L56/S56</f>
        <v>280.67535167146218</v>
      </c>
      <c r="V56" s="88"/>
    </row>
    <row r="57" spans="1:37">
      <c r="A57" s="9"/>
      <c r="B57" s="78">
        <v>1911</v>
      </c>
      <c r="C57" s="90"/>
      <c r="D57" s="89">
        <v>954.56707921916723</v>
      </c>
      <c r="E57" s="97">
        <f>E56*1.04645</f>
        <v>11431.507939576131</v>
      </c>
      <c r="F57" s="89">
        <v>17</v>
      </c>
      <c r="G57" s="80"/>
      <c r="H57" s="80"/>
      <c r="I57" s="82"/>
      <c r="J57" s="84"/>
      <c r="K57" s="82"/>
      <c r="L57" s="82">
        <v>12403.075018795298</v>
      </c>
      <c r="M57" s="82"/>
      <c r="N57" s="83">
        <v>12403.075018795298</v>
      </c>
      <c r="O57" s="84">
        <v>618.70000000000005</v>
      </c>
      <c r="P57" s="82"/>
      <c r="Q57" s="95">
        <v>639.5</v>
      </c>
      <c r="R57" s="85">
        <v>93.9</v>
      </c>
      <c r="S57" s="85"/>
      <c r="T57" s="10"/>
      <c r="V57" s="88"/>
    </row>
    <row r="58" spans="1:37">
      <c r="A58" s="9"/>
      <c r="B58" s="78">
        <v>1912</v>
      </c>
      <c r="C58" s="90">
        <v>9546</v>
      </c>
      <c r="D58" s="81">
        <v>1041</v>
      </c>
      <c r="E58" s="96">
        <v>12135</v>
      </c>
      <c r="F58" s="80">
        <v>18</v>
      </c>
      <c r="G58" s="80"/>
      <c r="H58" s="80"/>
      <c r="I58" s="82"/>
      <c r="J58" s="84"/>
      <c r="K58" s="82"/>
      <c r="L58" s="82">
        <v>13194</v>
      </c>
      <c r="M58" s="82"/>
      <c r="N58" s="83">
        <v>13194</v>
      </c>
      <c r="O58" s="84">
        <v>901.5</v>
      </c>
      <c r="P58" s="82"/>
      <c r="Q58" s="95">
        <v>944</v>
      </c>
      <c r="R58" s="85">
        <v>95.3</v>
      </c>
      <c r="S58" s="85"/>
      <c r="T58" s="10"/>
      <c r="V58" s="88"/>
    </row>
    <row r="59" spans="1:37">
      <c r="A59" s="9"/>
      <c r="B59" s="78">
        <v>1913</v>
      </c>
      <c r="C59" s="74">
        <v>9.9</v>
      </c>
      <c r="D59" s="89">
        <v>1093.5705</v>
      </c>
      <c r="E59" s="98">
        <f>E58*1.035</f>
        <v>12559.724999999999</v>
      </c>
      <c r="F59" s="80">
        <v>17</v>
      </c>
      <c r="G59" s="80"/>
      <c r="H59" s="80"/>
      <c r="I59" s="82"/>
      <c r="J59" s="82"/>
      <c r="K59" s="82"/>
      <c r="L59" s="82">
        <v>13670.295499999998</v>
      </c>
      <c r="M59" s="82"/>
      <c r="N59" s="83">
        <v>13670.295499999998</v>
      </c>
      <c r="O59" s="84">
        <v>1190.3</v>
      </c>
      <c r="Q59" s="95">
        <v>1258.06</v>
      </c>
      <c r="R59" s="85">
        <v>97.2</v>
      </c>
      <c r="S59" s="99"/>
      <c r="V59" s="88"/>
    </row>
    <row r="60" spans="1:37">
      <c r="A60" s="9"/>
      <c r="B60" s="78">
        <v>1914</v>
      </c>
      <c r="C60" s="100">
        <v>10</v>
      </c>
      <c r="D60" s="89">
        <v>1148.7958102499999</v>
      </c>
      <c r="E60" s="98">
        <f>E59*1.035</f>
        <v>12999.315374999998</v>
      </c>
      <c r="F60" s="80">
        <v>17</v>
      </c>
      <c r="G60" s="80"/>
      <c r="H60" s="80"/>
      <c r="I60" s="82"/>
      <c r="J60" s="82"/>
      <c r="K60" s="82"/>
      <c r="L60" s="82">
        <v>14165.111185249998</v>
      </c>
      <c r="M60" s="82"/>
      <c r="N60" s="83">
        <v>14165.111185249998</v>
      </c>
      <c r="O60" s="84">
        <v>1664</v>
      </c>
      <c r="Q60" s="95">
        <v>1763.018</v>
      </c>
      <c r="R60" s="85">
        <v>99.1</v>
      </c>
      <c r="S60" s="99"/>
      <c r="U60" s="101"/>
      <c r="V60" s="102"/>
      <c r="W60" s="13"/>
      <c r="X60" s="14"/>
      <c r="Y60" s="13"/>
      <c r="Z60" s="14"/>
      <c r="AA60" s="15"/>
      <c r="AB60" s="14"/>
      <c r="AC60" s="14"/>
      <c r="AD60" s="16"/>
      <c r="AE60" s="17"/>
      <c r="AF60" s="16"/>
      <c r="AG60" s="1"/>
      <c r="AH60" s="18"/>
      <c r="AI60" s="13"/>
      <c r="AJ60" s="19"/>
      <c r="AK60" s="13" t="s">
        <v>5</v>
      </c>
    </row>
    <row r="61" spans="1:37">
      <c r="A61" s="9"/>
      <c r="B61" s="78">
        <v>1915</v>
      </c>
      <c r="C61" s="103">
        <v>9.9</v>
      </c>
      <c r="D61" s="104">
        <v>1093.5705</v>
      </c>
      <c r="E61" s="84">
        <f>E58*1.035</f>
        <v>12559.724999999999</v>
      </c>
      <c r="F61" s="84">
        <v>17</v>
      </c>
      <c r="G61" s="84"/>
      <c r="H61" s="84"/>
      <c r="I61" s="84"/>
      <c r="J61" s="84"/>
      <c r="K61" s="84"/>
      <c r="L61" s="84">
        <v>13670.295499999998</v>
      </c>
      <c r="M61" s="84"/>
      <c r="N61" s="83">
        <v>13670.295499999998</v>
      </c>
      <c r="O61" s="84">
        <v>2332.4</v>
      </c>
      <c r="P61" s="84"/>
      <c r="Q61" s="95">
        <v>2490.9319999999998</v>
      </c>
      <c r="R61" s="84">
        <v>100.5</v>
      </c>
      <c r="S61" s="85"/>
      <c r="T61" s="87"/>
      <c r="U61" s="105"/>
      <c r="V61" s="102"/>
      <c r="W61" s="14"/>
      <c r="X61" s="14"/>
      <c r="Y61" s="13"/>
      <c r="Z61" s="14"/>
      <c r="AA61" s="15"/>
      <c r="AB61" s="14"/>
      <c r="AC61" s="14"/>
      <c r="AD61" s="16"/>
      <c r="AE61" s="17"/>
      <c r="AF61" s="16"/>
      <c r="AG61" s="1"/>
      <c r="AH61" s="18"/>
      <c r="AI61" s="13"/>
      <c r="AJ61" s="19"/>
      <c r="AK61" s="13"/>
    </row>
    <row r="62" spans="1:37">
      <c r="A62" s="9"/>
      <c r="B62" s="78">
        <v>1916</v>
      </c>
      <c r="C62" s="103">
        <v>10</v>
      </c>
      <c r="D62" s="104">
        <v>1148.7958102499999</v>
      </c>
      <c r="E62" s="84">
        <f>E61*1.035</f>
        <v>12999.315374999998</v>
      </c>
      <c r="F62" s="84">
        <v>17</v>
      </c>
      <c r="G62" s="84"/>
      <c r="H62" s="84"/>
      <c r="I62" s="84"/>
      <c r="J62" s="84"/>
      <c r="K62" s="84"/>
      <c r="L62" s="84">
        <v>14165.111185249998</v>
      </c>
      <c r="M62" s="84"/>
      <c r="N62" s="83">
        <v>14165.111185249998</v>
      </c>
      <c r="O62" s="84">
        <v>3367.8</v>
      </c>
      <c r="P62" s="84"/>
      <c r="Q62" s="95">
        <v>3617.9369999999999</v>
      </c>
      <c r="R62" s="84">
        <v>102</v>
      </c>
      <c r="S62" s="85"/>
      <c r="T62" s="87"/>
      <c r="U62" s="1"/>
      <c r="V62" s="106"/>
      <c r="W62" s="1"/>
      <c r="X62" s="1"/>
    </row>
    <row r="63" spans="1:37">
      <c r="A63" s="9"/>
      <c r="B63" s="78">
        <v>1917</v>
      </c>
      <c r="C63" s="103">
        <v>10.1</v>
      </c>
      <c r="D63" s="107">
        <v>1332</v>
      </c>
      <c r="E63" s="108">
        <v>13193</v>
      </c>
      <c r="F63" s="84"/>
      <c r="G63" s="84"/>
      <c r="H63" s="84"/>
      <c r="I63" s="84"/>
      <c r="J63" s="84"/>
      <c r="K63" s="84"/>
      <c r="L63" s="84">
        <v>14525</v>
      </c>
      <c r="M63" s="84"/>
      <c r="N63" s="83">
        <v>14525</v>
      </c>
      <c r="O63" s="84">
        <v>4727.3999999999996</v>
      </c>
      <c r="P63" s="84"/>
      <c r="Q63" s="95">
        <v>5118.5249999999996</v>
      </c>
      <c r="R63" s="84">
        <v>103.3</v>
      </c>
      <c r="S63" s="85"/>
      <c r="T63" s="87"/>
      <c r="U63" s="1"/>
      <c r="V63" s="106"/>
      <c r="W63" s="20"/>
      <c r="X63" s="1"/>
    </row>
    <row r="64" spans="1:37">
      <c r="A64" s="9"/>
      <c r="B64" s="78">
        <v>1918</v>
      </c>
      <c r="C64" s="103">
        <v>10.9</v>
      </c>
      <c r="D64" s="108">
        <v>1385</v>
      </c>
      <c r="E64" s="108">
        <v>12876</v>
      </c>
      <c r="F64" s="84"/>
      <c r="G64" s="84"/>
      <c r="H64" s="84"/>
      <c r="I64" s="84"/>
      <c r="J64" s="84"/>
      <c r="K64" s="84"/>
      <c r="L64" s="84">
        <v>14261</v>
      </c>
      <c r="M64" s="84"/>
      <c r="N64" s="83">
        <v>14261</v>
      </c>
      <c r="O64" s="84">
        <v>5554.9</v>
      </c>
      <c r="P64" s="84"/>
      <c r="Q64" s="95">
        <v>6160.4480000000003</v>
      </c>
      <c r="R64" s="84">
        <v>103.2</v>
      </c>
      <c r="S64" s="85"/>
      <c r="T64" s="87"/>
      <c r="U64" s="1"/>
      <c r="V64" s="106"/>
      <c r="W64" s="20"/>
      <c r="X64" s="1"/>
    </row>
    <row r="65" spans="1:26">
      <c r="A65" s="9"/>
      <c r="B65" s="78">
        <v>1919</v>
      </c>
      <c r="C65" s="103">
        <v>12.8</v>
      </c>
      <c r="D65" s="108">
        <v>1505</v>
      </c>
      <c r="E65" s="108">
        <v>13430</v>
      </c>
      <c r="F65" s="109"/>
      <c r="G65" s="84"/>
      <c r="H65" s="84"/>
      <c r="I65" s="84"/>
      <c r="J65" s="84"/>
      <c r="K65" s="84"/>
      <c r="L65" s="84">
        <v>14935</v>
      </c>
      <c r="M65" s="84"/>
      <c r="N65" s="83">
        <v>14935</v>
      </c>
      <c r="O65" s="84">
        <v>6679.1</v>
      </c>
      <c r="P65" s="84"/>
      <c r="Q65" s="95">
        <v>7576.8879999999999</v>
      </c>
      <c r="R65" s="84">
        <v>104.5</v>
      </c>
      <c r="S65" s="85"/>
      <c r="T65" s="87"/>
      <c r="U65" s="1"/>
      <c r="V65" s="106"/>
      <c r="W65" s="20"/>
      <c r="X65" s="1"/>
    </row>
    <row r="66" spans="1:26">
      <c r="A66" s="9"/>
      <c r="B66" s="78">
        <v>1920</v>
      </c>
      <c r="C66" s="103">
        <v>15.1</v>
      </c>
      <c r="D66" s="108">
        <v>1792</v>
      </c>
      <c r="E66" s="108">
        <v>13770</v>
      </c>
      <c r="F66" s="84"/>
      <c r="G66" s="84"/>
      <c r="H66" s="84"/>
      <c r="I66" s="84"/>
      <c r="J66" s="84"/>
      <c r="K66" s="84"/>
      <c r="L66" s="84">
        <v>15562</v>
      </c>
      <c r="M66" s="84"/>
      <c r="N66" s="83">
        <v>15562</v>
      </c>
      <c r="O66" s="84">
        <v>8132</v>
      </c>
      <c r="P66" s="84"/>
      <c r="Q66" s="95">
        <v>9239.1610000000001</v>
      </c>
      <c r="R66" s="84">
        <v>106.5</v>
      </c>
      <c r="S66" s="85">
        <v>54.2</v>
      </c>
      <c r="T66" s="87">
        <f>+L66/S66</f>
        <v>287.12177121771214</v>
      </c>
      <c r="U66" s="1"/>
      <c r="V66" s="106"/>
      <c r="W66" s="20"/>
      <c r="X66" s="1"/>
    </row>
    <row r="67" spans="1:26">
      <c r="A67" s="9"/>
      <c r="B67" s="78">
        <v>1921</v>
      </c>
      <c r="C67" s="103">
        <v>17.3</v>
      </c>
      <c r="D67" s="108">
        <v>1909</v>
      </c>
      <c r="E67" s="108">
        <v>12688</v>
      </c>
      <c r="F67" s="84"/>
      <c r="G67" s="84"/>
      <c r="H67" s="84"/>
      <c r="I67" s="84"/>
      <c r="J67" s="84"/>
      <c r="K67" s="84"/>
      <c r="L67" s="84">
        <v>14597</v>
      </c>
      <c r="M67" s="84"/>
      <c r="N67" s="83">
        <v>14597</v>
      </c>
      <c r="O67" s="84">
        <v>9212</v>
      </c>
      <c r="P67" s="84"/>
      <c r="Q67" s="95">
        <v>10493.665999999999</v>
      </c>
      <c r="R67" s="84">
        <v>108.5</v>
      </c>
      <c r="S67" s="85"/>
      <c r="T67" s="87"/>
      <c r="U67" s="1"/>
      <c r="V67" s="106"/>
      <c r="W67" s="20"/>
      <c r="X67" s="1"/>
    </row>
    <row r="68" spans="1:26">
      <c r="A68" s="9"/>
      <c r="B68" s="78">
        <v>1922</v>
      </c>
      <c r="C68" s="103">
        <v>20</v>
      </c>
      <c r="D68" s="108">
        <v>1942</v>
      </c>
      <c r="E68" s="108">
        <v>13413</v>
      </c>
      <c r="F68" s="84"/>
      <c r="G68" s="84"/>
      <c r="H68" s="84"/>
      <c r="I68" s="84"/>
      <c r="J68" s="108">
        <v>404</v>
      </c>
      <c r="K68" s="84"/>
      <c r="L68" s="84">
        <v>15759</v>
      </c>
      <c r="M68" s="84"/>
      <c r="N68" s="83">
        <v>15759</v>
      </c>
      <c r="O68" s="84">
        <v>10704</v>
      </c>
      <c r="P68" s="84"/>
      <c r="Q68" s="95">
        <v>12273.599</v>
      </c>
      <c r="R68" s="84">
        <v>110</v>
      </c>
      <c r="S68" s="85"/>
      <c r="T68" s="87"/>
      <c r="U68" s="1"/>
      <c r="V68" s="106"/>
      <c r="W68" s="20"/>
      <c r="X68" s="1"/>
    </row>
    <row r="69" spans="1:26">
      <c r="A69" s="9"/>
      <c r="B69" s="78">
        <v>1923</v>
      </c>
      <c r="C69" s="103">
        <v>17.899999999999999</v>
      </c>
      <c r="D69" s="108">
        <v>2081</v>
      </c>
      <c r="E69" s="108">
        <v>13593</v>
      </c>
      <c r="F69" s="84"/>
      <c r="G69" s="84"/>
      <c r="H69" s="84"/>
      <c r="I69" s="84"/>
      <c r="J69" s="108">
        <v>661</v>
      </c>
      <c r="K69" s="84"/>
      <c r="L69" s="84">
        <v>16335</v>
      </c>
      <c r="M69" s="84"/>
      <c r="N69" s="83">
        <v>16335</v>
      </c>
      <c r="O69" s="84">
        <v>13253</v>
      </c>
      <c r="P69" s="84"/>
      <c r="Q69" s="95">
        <v>15102.105</v>
      </c>
      <c r="R69" s="84">
        <v>111.9</v>
      </c>
      <c r="S69" s="85"/>
      <c r="T69" s="87"/>
      <c r="U69" s="1"/>
      <c r="V69" s="106"/>
      <c r="W69" s="20"/>
      <c r="X69" s="1"/>
      <c r="Y69" s="21"/>
    </row>
    <row r="70" spans="1:26">
      <c r="A70" s="9"/>
      <c r="B70" s="78">
        <v>1924</v>
      </c>
      <c r="C70" s="103">
        <v>16.8</v>
      </c>
      <c r="D70" s="108">
        <v>2207</v>
      </c>
      <c r="E70" s="108">
        <v>13130</v>
      </c>
      <c r="F70" s="84"/>
      <c r="G70" s="84"/>
      <c r="H70" s="84"/>
      <c r="I70" s="84"/>
      <c r="J70" s="108">
        <v>989</v>
      </c>
      <c r="K70" s="84"/>
      <c r="L70" s="84">
        <v>16326</v>
      </c>
      <c r="M70" s="84"/>
      <c r="N70" s="83">
        <v>16326</v>
      </c>
      <c r="O70" s="84">
        <v>15436</v>
      </c>
      <c r="P70" s="84"/>
      <c r="Q70" s="95">
        <v>17612.939999999999</v>
      </c>
      <c r="R70" s="84">
        <v>114.1</v>
      </c>
      <c r="S70" s="85"/>
      <c r="T70" s="87"/>
      <c r="U70" s="1"/>
      <c r="V70" s="106"/>
      <c r="W70" s="20"/>
      <c r="X70" s="1"/>
      <c r="Y70" s="21"/>
    </row>
    <row r="71" spans="1:26">
      <c r="A71" s="9"/>
      <c r="B71" s="78">
        <v>1925</v>
      </c>
      <c r="C71" s="103">
        <v>17.100000000000001</v>
      </c>
      <c r="D71" s="108">
        <v>2264</v>
      </c>
      <c r="E71" s="108">
        <v>12924</v>
      </c>
      <c r="F71" s="84"/>
      <c r="G71" s="84"/>
      <c r="H71" s="84"/>
      <c r="I71" s="84"/>
      <c r="J71" s="108">
        <v>1484</v>
      </c>
      <c r="K71" s="84"/>
      <c r="L71" s="84">
        <v>16672</v>
      </c>
      <c r="M71" s="84"/>
      <c r="N71" s="83">
        <v>16672</v>
      </c>
      <c r="O71" s="84">
        <v>17481</v>
      </c>
      <c r="P71" s="84"/>
      <c r="Q71" s="95">
        <v>20068.543000000001</v>
      </c>
      <c r="R71" s="84">
        <v>115.8</v>
      </c>
      <c r="S71" s="85"/>
      <c r="T71" s="87"/>
      <c r="U71" s="1"/>
      <c r="V71" s="106"/>
      <c r="W71" s="20"/>
      <c r="X71" s="1"/>
      <c r="Y71" s="21"/>
    </row>
    <row r="72" spans="1:26">
      <c r="A72" s="9"/>
      <c r="B72" s="78">
        <v>1926</v>
      </c>
      <c r="C72" s="103">
        <v>17.100000000000001</v>
      </c>
      <c r="D72" s="108">
        <v>2350</v>
      </c>
      <c r="E72" s="108">
        <v>12895</v>
      </c>
      <c r="F72" s="84"/>
      <c r="G72" s="84"/>
      <c r="H72" s="84"/>
      <c r="I72" s="84"/>
      <c r="J72" s="108">
        <v>2009</v>
      </c>
      <c r="K72" s="84"/>
      <c r="L72" s="84">
        <v>17254</v>
      </c>
      <c r="M72" s="84"/>
      <c r="N72" s="83">
        <v>17254</v>
      </c>
      <c r="O72" s="84">
        <v>19268</v>
      </c>
      <c r="P72" s="84"/>
      <c r="Q72" s="95">
        <v>22200.15</v>
      </c>
      <c r="R72" s="84">
        <v>117.4</v>
      </c>
      <c r="S72" s="85"/>
      <c r="T72" s="87"/>
      <c r="U72" s="1"/>
      <c r="V72" s="106"/>
      <c r="W72" s="20"/>
      <c r="X72" s="1"/>
      <c r="Y72" s="21"/>
      <c r="Z72" s="22"/>
    </row>
    <row r="73" spans="1:26">
      <c r="A73" s="9"/>
      <c r="B73" s="78">
        <v>1927</v>
      </c>
      <c r="C73" s="103">
        <v>17.5</v>
      </c>
      <c r="D73" s="108">
        <v>2451</v>
      </c>
      <c r="E73" s="108">
        <v>12469</v>
      </c>
      <c r="F73" s="84"/>
      <c r="G73" s="84"/>
      <c r="H73" s="84"/>
      <c r="I73" s="84"/>
      <c r="J73" s="108">
        <v>2301</v>
      </c>
      <c r="K73" s="84"/>
      <c r="L73" s="84">
        <v>17221</v>
      </c>
      <c r="M73" s="84"/>
      <c r="N73" s="83">
        <v>17221</v>
      </c>
      <c r="O73" s="84">
        <v>20193</v>
      </c>
      <c r="P73" s="84"/>
      <c r="Q73" s="95">
        <v>23303.47</v>
      </c>
      <c r="R73" s="84">
        <v>119</v>
      </c>
      <c r="S73" s="85"/>
      <c r="T73" s="87"/>
      <c r="U73" s="1"/>
      <c r="V73" s="106"/>
      <c r="W73" s="20"/>
      <c r="X73" s="1"/>
      <c r="Y73" s="21"/>
      <c r="Z73" s="23"/>
    </row>
    <row r="74" spans="1:26">
      <c r="A74" s="9"/>
      <c r="B74" s="78">
        <v>1928</v>
      </c>
      <c r="C74" s="103">
        <v>17.7</v>
      </c>
      <c r="D74" s="108">
        <v>2492</v>
      </c>
      <c r="E74" s="108">
        <v>12044</v>
      </c>
      <c r="F74" s="84"/>
      <c r="G74" s="84"/>
      <c r="H74" s="84"/>
      <c r="I74" s="108">
        <v>3</v>
      </c>
      <c r="J74" s="108">
        <v>2470</v>
      </c>
      <c r="K74" s="84"/>
      <c r="L74" s="84">
        <v>17009</v>
      </c>
      <c r="M74" s="84"/>
      <c r="N74" s="83">
        <v>17009</v>
      </c>
      <c r="O74" s="84">
        <v>21362</v>
      </c>
      <c r="P74" s="84"/>
      <c r="Q74" s="95">
        <v>24688.631000000001</v>
      </c>
      <c r="R74" s="84">
        <v>120.5</v>
      </c>
      <c r="S74" s="85"/>
      <c r="T74" s="87"/>
      <c r="U74" s="1"/>
      <c r="V74" s="106"/>
      <c r="W74" s="20"/>
      <c r="X74" s="1"/>
      <c r="Y74" s="24"/>
      <c r="Z74" s="23"/>
    </row>
    <row r="75" spans="1:26">
      <c r="A75" s="9"/>
      <c r="B75" s="78">
        <v>1929</v>
      </c>
      <c r="C75" s="103">
        <v>17.399999999999999</v>
      </c>
      <c r="D75" s="108">
        <v>2571</v>
      </c>
      <c r="E75" s="108">
        <v>11804</v>
      </c>
      <c r="F75" s="84"/>
      <c r="G75" s="84"/>
      <c r="H75" s="84"/>
      <c r="I75" s="108">
        <v>5</v>
      </c>
      <c r="J75" s="108">
        <v>2623</v>
      </c>
      <c r="K75" s="84"/>
      <c r="L75" s="84">
        <v>17003</v>
      </c>
      <c r="M75" s="84"/>
      <c r="N75" s="83">
        <v>17003</v>
      </c>
      <c r="O75" s="84">
        <v>23121</v>
      </c>
      <c r="P75" s="84"/>
      <c r="Q75" s="95">
        <v>26704.825000000001</v>
      </c>
      <c r="R75" s="84">
        <v>121.8</v>
      </c>
      <c r="S75" s="85"/>
      <c r="T75" s="87"/>
      <c r="U75" s="1"/>
      <c r="V75" s="106"/>
      <c r="W75" s="20"/>
      <c r="X75" s="1"/>
      <c r="Y75" s="24"/>
      <c r="Z75" s="23"/>
    </row>
    <row r="76" spans="1:26">
      <c r="A76" s="9"/>
      <c r="B76" s="78">
        <v>1930</v>
      </c>
      <c r="C76" s="103">
        <v>17.100000000000001</v>
      </c>
      <c r="D76" s="108">
        <v>2559</v>
      </c>
      <c r="E76" s="108">
        <v>10530</v>
      </c>
      <c r="F76" s="84"/>
      <c r="G76" s="84"/>
      <c r="H76" s="84"/>
      <c r="I76" s="108">
        <v>16</v>
      </c>
      <c r="J76" s="108">
        <v>2481</v>
      </c>
      <c r="K76" s="84"/>
      <c r="L76" s="84">
        <v>15586</v>
      </c>
      <c r="M76" s="84"/>
      <c r="N76" s="83">
        <v>15586</v>
      </c>
      <c r="O76" s="84">
        <v>23035</v>
      </c>
      <c r="P76" s="84"/>
      <c r="Q76" s="95">
        <v>26749.852999999999</v>
      </c>
      <c r="R76" s="84">
        <v>123.1</v>
      </c>
      <c r="S76" s="85">
        <v>69.2</v>
      </c>
      <c r="T76" s="87">
        <f>+L76/S76</f>
        <v>225.23121387283237</v>
      </c>
      <c r="U76" s="1"/>
      <c r="V76" s="106"/>
      <c r="W76" s="20"/>
      <c r="X76" s="1"/>
      <c r="Y76" s="24"/>
      <c r="Z76" s="23"/>
    </row>
    <row r="77" spans="1:26">
      <c r="A77" s="9"/>
      <c r="B77" s="78">
        <v>1931</v>
      </c>
      <c r="C77" s="103">
        <v>17.100000000000001</v>
      </c>
      <c r="D77" s="108">
        <v>2408</v>
      </c>
      <c r="E77" s="108">
        <v>9191</v>
      </c>
      <c r="F77" s="84"/>
      <c r="G77" s="84"/>
      <c r="H77" s="84"/>
      <c r="I77" s="108">
        <v>28</v>
      </c>
      <c r="J77" s="108">
        <v>2315</v>
      </c>
      <c r="K77" s="84"/>
      <c r="L77" s="84">
        <v>13942</v>
      </c>
      <c r="M77" s="84"/>
      <c r="N77" s="83">
        <v>13942</v>
      </c>
      <c r="O77" s="84">
        <v>22396</v>
      </c>
      <c r="P77" s="84"/>
      <c r="Q77" s="95">
        <v>26093.968000000001</v>
      </c>
      <c r="R77" s="84">
        <v>124</v>
      </c>
      <c r="S77" s="85"/>
      <c r="T77" s="87"/>
      <c r="U77" s="1"/>
      <c r="V77" s="106"/>
      <c r="W77" s="20"/>
      <c r="X77" s="1"/>
      <c r="Y77" s="24"/>
      <c r="Z77" s="23"/>
    </row>
    <row r="78" spans="1:26">
      <c r="A78" s="9"/>
      <c r="B78" s="78">
        <v>1932</v>
      </c>
      <c r="C78" s="103">
        <v>16.7</v>
      </c>
      <c r="D78" s="108">
        <v>2204</v>
      </c>
      <c r="E78" s="108">
        <v>7662</v>
      </c>
      <c r="F78" s="84"/>
      <c r="G78" s="84"/>
      <c r="H78" s="84"/>
      <c r="I78" s="108">
        <v>37</v>
      </c>
      <c r="J78" s="108">
        <v>2138</v>
      </c>
      <c r="K78" s="84"/>
      <c r="L78" s="84">
        <v>12041</v>
      </c>
      <c r="M78" s="84"/>
      <c r="N78" s="83">
        <v>12041</v>
      </c>
      <c r="O78" s="84">
        <v>20901</v>
      </c>
      <c r="P78" s="84"/>
      <c r="Q78" s="95">
        <v>24391</v>
      </c>
      <c r="R78" s="84">
        <v>124.8</v>
      </c>
      <c r="S78" s="85"/>
      <c r="T78" s="87"/>
      <c r="U78" s="1"/>
      <c r="V78" s="106"/>
      <c r="W78" s="20"/>
      <c r="X78" s="1"/>
      <c r="Y78" s="24"/>
      <c r="Z78" s="23"/>
    </row>
    <row r="79" spans="1:26">
      <c r="A79" s="9"/>
      <c r="B79" s="78">
        <v>1933</v>
      </c>
      <c r="C79" s="103">
        <v>15.2</v>
      </c>
      <c r="D79" s="108">
        <v>2133</v>
      </c>
      <c r="E79" s="108">
        <v>7086</v>
      </c>
      <c r="F79" s="84"/>
      <c r="G79" s="84"/>
      <c r="H79" s="84"/>
      <c r="I79" s="108">
        <v>45</v>
      </c>
      <c r="J79" s="108">
        <v>2077</v>
      </c>
      <c r="K79" s="84"/>
      <c r="L79" s="84">
        <v>11341</v>
      </c>
      <c r="M79" s="84"/>
      <c r="N79" s="83">
        <v>11341</v>
      </c>
      <c r="O79" s="84">
        <v>20657</v>
      </c>
      <c r="P79" s="84"/>
      <c r="Q79" s="95">
        <v>24159.203000000001</v>
      </c>
      <c r="R79" s="84">
        <v>125.6</v>
      </c>
      <c r="S79" s="85"/>
      <c r="T79" s="87"/>
      <c r="U79" s="1"/>
      <c r="V79" s="106"/>
      <c r="W79" s="20"/>
      <c r="X79" s="1"/>
      <c r="Y79" s="24"/>
      <c r="Z79" s="23"/>
    </row>
    <row r="80" spans="1:26">
      <c r="A80" s="9"/>
      <c r="B80" s="78">
        <v>1934</v>
      </c>
      <c r="C80" s="103">
        <v>13.7</v>
      </c>
      <c r="D80" s="108">
        <v>2206</v>
      </c>
      <c r="E80" s="108">
        <v>7404</v>
      </c>
      <c r="F80" s="84"/>
      <c r="G80" s="84"/>
      <c r="H80" s="84"/>
      <c r="I80" s="108">
        <v>68</v>
      </c>
      <c r="J80" s="108">
        <v>2376</v>
      </c>
      <c r="K80" s="84"/>
      <c r="L80" s="84">
        <v>12054</v>
      </c>
      <c r="M80" s="84"/>
      <c r="N80" s="83">
        <v>12054</v>
      </c>
      <c r="O80" s="84">
        <v>21545</v>
      </c>
      <c r="P80" s="84"/>
      <c r="Q80" s="95">
        <v>25261.71</v>
      </c>
      <c r="R80" s="84">
        <v>126.4</v>
      </c>
      <c r="S80" s="85"/>
      <c r="T80" s="87"/>
      <c r="U80" s="1"/>
      <c r="V80" s="106"/>
      <c r="W80" s="20"/>
      <c r="X80" s="1"/>
      <c r="Y80" s="24"/>
      <c r="Z80" s="23"/>
    </row>
    <row r="81" spans="1:54">
      <c r="A81" s="9"/>
      <c r="B81" s="78">
        <v>1935</v>
      </c>
      <c r="C81" s="103">
        <v>13</v>
      </c>
      <c r="D81" s="108">
        <v>2236</v>
      </c>
      <c r="E81" s="108">
        <v>7286</v>
      </c>
      <c r="F81" s="84"/>
      <c r="G81" s="84"/>
      <c r="H81" s="84"/>
      <c r="I81" s="108">
        <v>96</v>
      </c>
      <c r="J81" s="108">
        <v>2625</v>
      </c>
      <c r="K81" s="84"/>
      <c r="L81" s="84">
        <v>12243</v>
      </c>
      <c r="M81" s="84"/>
      <c r="N81" s="83">
        <v>12243</v>
      </c>
      <c r="O81" s="84">
        <v>22568</v>
      </c>
      <c r="P81" s="84"/>
      <c r="Q81" s="95">
        <v>26546.126</v>
      </c>
      <c r="R81" s="84">
        <v>127.3</v>
      </c>
      <c r="S81" s="85"/>
      <c r="T81" s="87"/>
      <c r="U81" s="1"/>
      <c r="V81" s="106"/>
      <c r="W81" s="20"/>
      <c r="X81" s="1"/>
      <c r="Y81" s="24"/>
      <c r="Z81" s="23"/>
    </row>
    <row r="82" spans="1:54">
      <c r="A82" s="9"/>
      <c r="B82" s="78">
        <v>1936</v>
      </c>
      <c r="C82" s="103">
        <v>13.4</v>
      </c>
      <c r="D82" s="108">
        <v>2323</v>
      </c>
      <c r="E82" s="108">
        <v>7512</v>
      </c>
      <c r="F82" s="84"/>
      <c r="G82" s="84"/>
      <c r="H82" s="84"/>
      <c r="I82" s="108">
        <v>143</v>
      </c>
      <c r="J82" s="108">
        <v>3188</v>
      </c>
      <c r="K82" s="84"/>
      <c r="L82" s="84">
        <v>13166</v>
      </c>
      <c r="M82" s="84"/>
      <c r="N82" s="83">
        <v>13166</v>
      </c>
      <c r="O82" s="84">
        <v>24183</v>
      </c>
      <c r="P82" s="84"/>
      <c r="Q82" s="95">
        <v>28506.891</v>
      </c>
      <c r="R82" s="84">
        <v>128.1</v>
      </c>
      <c r="S82" s="85"/>
      <c r="T82" s="87"/>
      <c r="U82" s="1"/>
      <c r="V82" s="106"/>
      <c r="W82" s="20"/>
      <c r="X82" s="1"/>
      <c r="Y82" s="24"/>
      <c r="Z82" s="23"/>
    </row>
    <row r="83" spans="1:54">
      <c r="A83" s="9"/>
      <c r="B83" s="78">
        <v>1937</v>
      </c>
      <c r="C83" s="103">
        <v>13.7</v>
      </c>
      <c r="D83" s="108">
        <v>2307</v>
      </c>
      <c r="E83" s="108">
        <v>7174</v>
      </c>
      <c r="F83" s="84"/>
      <c r="G83" s="84"/>
      <c r="H83" s="84"/>
      <c r="I83" s="108">
        <v>289</v>
      </c>
      <c r="J83" s="108">
        <v>3500</v>
      </c>
      <c r="K83" s="84"/>
      <c r="L83" s="84">
        <v>13270</v>
      </c>
      <c r="M83" s="84"/>
      <c r="N83" s="83">
        <v>13270</v>
      </c>
      <c r="O83" s="84">
        <v>25467</v>
      </c>
      <c r="P83" s="84"/>
      <c r="Q83" s="95">
        <v>30058.892</v>
      </c>
      <c r="R83" s="84">
        <v>128.80000000000001</v>
      </c>
      <c r="S83" s="85"/>
      <c r="T83" s="87"/>
      <c r="U83" s="1"/>
      <c r="V83" s="106"/>
      <c r="W83" s="20"/>
      <c r="X83" s="1"/>
      <c r="Y83" s="24"/>
      <c r="Z83" s="23"/>
    </row>
    <row r="84" spans="1:54">
      <c r="A84" s="9"/>
      <c r="B84" s="78">
        <v>1938</v>
      </c>
      <c r="C84" s="103">
        <v>13.9</v>
      </c>
      <c r="D84" s="108">
        <v>2236</v>
      </c>
      <c r="E84" s="108">
        <v>6552</v>
      </c>
      <c r="F84" s="84"/>
      <c r="G84" s="84"/>
      <c r="H84" s="84"/>
      <c r="I84" s="108">
        <v>395</v>
      </c>
      <c r="J84" s="108">
        <v>3488</v>
      </c>
      <c r="K84" s="84"/>
      <c r="L84" s="84">
        <v>12671</v>
      </c>
      <c r="M84" s="84"/>
      <c r="N84" s="83">
        <v>12671</v>
      </c>
      <c r="O84" s="84">
        <v>25250</v>
      </c>
      <c r="P84" s="84"/>
      <c r="Q84" s="95">
        <v>29813.718000000001</v>
      </c>
      <c r="R84" s="84">
        <v>129.80000000000001</v>
      </c>
      <c r="S84" s="85"/>
      <c r="T84" s="87"/>
      <c r="U84" s="1"/>
      <c r="V84" s="106"/>
      <c r="W84" s="20"/>
      <c r="X84" s="1"/>
      <c r="Y84" s="24"/>
      <c r="Z84" s="23"/>
    </row>
    <row r="85" spans="1:54">
      <c r="A85" s="9"/>
      <c r="B85" s="78">
        <v>1939</v>
      </c>
      <c r="C85" s="103">
        <v>14.4</v>
      </c>
      <c r="D85" s="108">
        <v>2368</v>
      </c>
      <c r="E85" s="108">
        <v>6178</v>
      </c>
      <c r="F85" s="84"/>
      <c r="G85" s="84"/>
      <c r="H85" s="84"/>
      <c r="I85" s="108">
        <v>452</v>
      </c>
      <c r="J85" s="108">
        <v>3866</v>
      </c>
      <c r="K85" s="84"/>
      <c r="L85" s="84">
        <v>12864</v>
      </c>
      <c r="M85" s="84"/>
      <c r="N85" s="83">
        <v>12864</v>
      </c>
      <c r="O85" s="84">
        <v>26226</v>
      </c>
      <c r="P85" s="84"/>
      <c r="Q85" s="95">
        <v>31009.927</v>
      </c>
      <c r="R85" s="84">
        <v>130.9</v>
      </c>
      <c r="S85" s="85"/>
      <c r="T85" s="87"/>
      <c r="U85" s="1"/>
      <c r="V85" s="106"/>
      <c r="W85" s="20"/>
      <c r="X85" s="1"/>
      <c r="Z85" s="23"/>
    </row>
    <row r="86" spans="1:54">
      <c r="A86" s="9"/>
      <c r="B86" s="78">
        <v>1940</v>
      </c>
      <c r="C86" s="103">
        <v>14.1</v>
      </c>
      <c r="D86" s="108">
        <v>2382</v>
      </c>
      <c r="E86" s="108">
        <v>5951</v>
      </c>
      <c r="F86" s="84"/>
      <c r="G86" s="84"/>
      <c r="H86" s="84"/>
      <c r="I86" s="108">
        <v>542</v>
      </c>
      <c r="J86" s="108">
        <v>4255</v>
      </c>
      <c r="K86" s="84"/>
      <c r="L86" s="84">
        <v>13130</v>
      </c>
      <c r="M86" s="84"/>
      <c r="N86" s="83">
        <v>13130</v>
      </c>
      <c r="O86" s="84">
        <v>27466</v>
      </c>
      <c r="P86" s="84"/>
      <c r="Q86" s="95">
        <v>32453.233</v>
      </c>
      <c r="R86" s="84">
        <v>132</v>
      </c>
      <c r="S86" s="85">
        <v>74.7</v>
      </c>
      <c r="T86" s="87">
        <f>+L86/S86</f>
        <v>175.76974564926371</v>
      </c>
      <c r="U86" s="25" t="s">
        <v>11</v>
      </c>
      <c r="V86" s="106"/>
      <c r="W86" s="20"/>
      <c r="X86" s="1"/>
      <c r="Z86" s="23"/>
    </row>
    <row r="87" spans="1:54">
      <c r="A87" s="9"/>
      <c r="B87" s="78">
        <v>1941</v>
      </c>
      <c r="C87" s="103">
        <v>13.9</v>
      </c>
      <c r="D87" s="108">
        <v>2421</v>
      </c>
      <c r="E87" s="108">
        <v>6085</v>
      </c>
      <c r="F87" s="84"/>
      <c r="G87" s="84"/>
      <c r="H87" s="84"/>
      <c r="I87" s="108">
        <v>669</v>
      </c>
      <c r="J87" s="108">
        <v>4948</v>
      </c>
      <c r="K87" s="84"/>
      <c r="L87" s="84">
        <v>14123</v>
      </c>
      <c r="M87" s="84"/>
      <c r="N87" s="83">
        <v>14123</v>
      </c>
      <c r="O87" s="84">
        <v>29624</v>
      </c>
      <c r="P87" s="84"/>
      <c r="Q87" s="95">
        <v>34894.133999999998</v>
      </c>
      <c r="R87" s="84">
        <v>133.1</v>
      </c>
      <c r="S87" s="85"/>
      <c r="T87" s="87"/>
      <c r="U87" s="1"/>
      <c r="V87" s="106"/>
      <c r="W87" s="20"/>
      <c r="X87" s="1"/>
      <c r="Z87" s="23"/>
    </row>
    <row r="88" spans="1:54">
      <c r="A88" s="9"/>
      <c r="B88" s="78">
        <v>1942</v>
      </c>
      <c r="C88" s="103">
        <v>14</v>
      </c>
      <c r="D88" s="108">
        <v>2566</v>
      </c>
      <c r="E88" s="108">
        <v>7290</v>
      </c>
      <c r="F88" s="84"/>
      <c r="G88" s="84"/>
      <c r="H88" s="84"/>
      <c r="I88" s="108">
        <v>918</v>
      </c>
      <c r="J88" s="108">
        <v>7264</v>
      </c>
      <c r="K88" s="84"/>
      <c r="L88" s="84">
        <v>18038</v>
      </c>
      <c r="M88" s="84"/>
      <c r="N88" s="83">
        <v>18038</v>
      </c>
      <c r="O88" s="84">
        <v>27973</v>
      </c>
      <c r="P88" s="84"/>
      <c r="Q88" s="95">
        <v>33003.656000000003</v>
      </c>
      <c r="R88" s="84">
        <v>133.9</v>
      </c>
      <c r="S88" s="85"/>
      <c r="T88" s="87"/>
      <c r="U88" s="1"/>
      <c r="V88" s="106"/>
      <c r="W88" s="20"/>
      <c r="X88" s="1"/>
      <c r="Z88" s="23"/>
    </row>
    <row r="89" spans="1:54">
      <c r="A89" s="9"/>
      <c r="B89" s="78">
        <v>1943</v>
      </c>
      <c r="C89" s="103">
        <v>14.7</v>
      </c>
      <c r="D89" s="108">
        <v>2656</v>
      </c>
      <c r="E89" s="108">
        <v>9150</v>
      </c>
      <c r="F89" s="84"/>
      <c r="G89" s="84"/>
      <c r="H89" s="84"/>
      <c r="I89" s="108">
        <v>1220</v>
      </c>
      <c r="J89" s="108">
        <v>9070</v>
      </c>
      <c r="K89" s="84"/>
      <c r="L89" s="84">
        <v>22096</v>
      </c>
      <c r="M89" s="84"/>
      <c r="N89" s="83">
        <v>22096</v>
      </c>
      <c r="O89" s="84">
        <v>26009</v>
      </c>
      <c r="P89" s="84"/>
      <c r="Q89" s="95">
        <v>30888.133999999998</v>
      </c>
      <c r="R89" s="84">
        <v>134.19999999999999</v>
      </c>
      <c r="S89" s="85"/>
      <c r="T89" s="87"/>
      <c r="U89" s="1"/>
      <c r="V89" s="106"/>
      <c r="W89" s="20"/>
      <c r="X89" s="1"/>
      <c r="Z89" s="23"/>
    </row>
    <row r="90" spans="1:54">
      <c r="A90" s="9"/>
      <c r="B90" s="78">
        <v>1944</v>
      </c>
      <c r="C90" s="103">
        <v>16.3</v>
      </c>
      <c r="D90" s="108">
        <v>2621</v>
      </c>
      <c r="E90" s="108">
        <v>9516</v>
      </c>
      <c r="F90" s="84"/>
      <c r="G90" s="84"/>
      <c r="H90" s="84"/>
      <c r="I90" s="108">
        <v>1292</v>
      </c>
      <c r="J90" s="108">
        <v>9713</v>
      </c>
      <c r="K90" s="84"/>
      <c r="L90" s="84">
        <v>23142</v>
      </c>
      <c r="M90" s="84"/>
      <c r="N90" s="83">
        <v>23142</v>
      </c>
      <c r="O90" s="84">
        <v>25566</v>
      </c>
      <c r="P90" s="84"/>
      <c r="Q90" s="95">
        <v>30479.306</v>
      </c>
      <c r="R90" s="84">
        <v>132.9</v>
      </c>
      <c r="S90" s="85"/>
      <c r="T90" s="87"/>
      <c r="U90" s="1"/>
      <c r="V90" s="106"/>
      <c r="W90" s="20"/>
      <c r="X90" s="1"/>
      <c r="Z90" s="23"/>
    </row>
    <row r="91" spans="1:54">
      <c r="A91" s="9"/>
      <c r="B91" s="78">
        <v>1945</v>
      </c>
      <c r="C91" s="103">
        <v>17.3</v>
      </c>
      <c r="D91" s="108">
        <v>2698</v>
      </c>
      <c r="E91" s="108">
        <v>9426</v>
      </c>
      <c r="F91" s="84"/>
      <c r="G91" s="84"/>
      <c r="H91" s="84"/>
      <c r="I91" s="108">
        <v>1298</v>
      </c>
      <c r="J91" s="108">
        <v>9946</v>
      </c>
      <c r="K91" s="84"/>
      <c r="L91" s="84">
        <v>23368</v>
      </c>
      <c r="M91" s="84"/>
      <c r="N91" s="83">
        <v>23368</v>
      </c>
      <c r="O91" s="84">
        <v>25797</v>
      </c>
      <c r="P91" s="84"/>
      <c r="Q91" s="95">
        <v>31035.42</v>
      </c>
      <c r="R91" s="84">
        <v>132.5</v>
      </c>
      <c r="S91" s="85"/>
      <c r="T91" s="87"/>
      <c r="U91" s="1"/>
      <c r="V91" s="106"/>
      <c r="W91" s="20"/>
      <c r="X91" s="1"/>
      <c r="Z91" s="23"/>
      <c r="AD91" s="26"/>
      <c r="AE91" s="26"/>
      <c r="AF91" s="26"/>
    </row>
    <row r="92" spans="1:54">
      <c r="A92" s="9"/>
      <c r="B92" s="78">
        <v>1946</v>
      </c>
      <c r="C92" s="103">
        <v>17.600000000000001</v>
      </c>
      <c r="D92" s="108">
        <v>2835</v>
      </c>
      <c r="E92" s="108">
        <v>9027</v>
      </c>
      <c r="F92" s="84"/>
      <c r="G92" s="84"/>
      <c r="H92" s="84"/>
      <c r="I92" s="108">
        <v>1354</v>
      </c>
      <c r="J92" s="108">
        <v>10247</v>
      </c>
      <c r="K92" s="84"/>
      <c r="L92" s="84">
        <v>23463</v>
      </c>
      <c r="M92" s="84"/>
      <c r="N92" s="83">
        <v>23463</v>
      </c>
      <c r="O92" s="84">
        <v>28217</v>
      </c>
      <c r="P92" s="84"/>
      <c r="Q92" s="95">
        <v>34373.002</v>
      </c>
      <c r="R92" s="84">
        <v>140.1</v>
      </c>
      <c r="S92" s="85"/>
      <c r="T92" s="87"/>
      <c r="U92" s="1"/>
      <c r="V92" s="106"/>
      <c r="W92" s="20"/>
      <c r="X92" s="1"/>
      <c r="Z92" s="23"/>
      <c r="AB92" s="10"/>
      <c r="AC92" s="10"/>
    </row>
    <row r="93" spans="1:54">
      <c r="A93" s="9"/>
      <c r="B93" s="78">
        <v>1947</v>
      </c>
      <c r="C93" s="103">
        <v>18</v>
      </c>
      <c r="D93" s="108">
        <v>2756</v>
      </c>
      <c r="E93" s="108">
        <v>8096</v>
      </c>
      <c r="F93" s="84"/>
      <c r="G93" s="84"/>
      <c r="H93" s="84"/>
      <c r="I93" s="108">
        <v>1398</v>
      </c>
      <c r="J93" s="108">
        <v>10374</v>
      </c>
      <c r="K93" s="84"/>
      <c r="L93" s="84">
        <v>22624</v>
      </c>
      <c r="M93" s="84"/>
      <c r="N93" s="83">
        <v>22624</v>
      </c>
      <c r="O93" s="84">
        <v>30849</v>
      </c>
      <c r="P93" s="84"/>
      <c r="Q93" s="95">
        <v>37841.498</v>
      </c>
      <c r="R93" s="84">
        <v>143.4</v>
      </c>
      <c r="S93" s="85"/>
      <c r="T93" s="87"/>
      <c r="U93" s="1"/>
      <c r="V93" s="106"/>
      <c r="W93" s="20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>
      <c r="A94" s="9"/>
      <c r="B94" s="78">
        <v>1948</v>
      </c>
      <c r="C94" s="103">
        <v>19.5</v>
      </c>
      <c r="D94" s="108">
        <v>2606</v>
      </c>
      <c r="E94" s="108">
        <v>6506</v>
      </c>
      <c r="F94" s="84"/>
      <c r="G94" s="84"/>
      <c r="H94" s="84"/>
      <c r="I94" s="108">
        <v>1558</v>
      </c>
      <c r="J94" s="108">
        <v>10759</v>
      </c>
      <c r="K94" s="84"/>
      <c r="L94" s="84">
        <v>21429</v>
      </c>
      <c r="M94" s="84" t="s">
        <v>3</v>
      </c>
      <c r="N94" s="83">
        <v>21429</v>
      </c>
      <c r="O94" s="84">
        <v>33355</v>
      </c>
      <c r="P94" s="1"/>
      <c r="Q94" s="95">
        <v>41085.531000000003</v>
      </c>
      <c r="R94" s="84">
        <v>146.1</v>
      </c>
      <c r="S94" s="85"/>
      <c r="T94" s="87"/>
      <c r="U94" s="1"/>
      <c r="V94" s="106"/>
      <c r="W94" s="20"/>
      <c r="X94" s="1"/>
      <c r="Z94" s="23"/>
      <c r="AB94" s="27"/>
      <c r="AC94" s="27"/>
      <c r="AE94" s="28"/>
      <c r="AF94" s="28"/>
    </row>
    <row r="95" spans="1:54">
      <c r="A95" s="9"/>
      <c r="B95" s="78">
        <v>1949</v>
      </c>
      <c r="C95" s="103">
        <v>22.3</v>
      </c>
      <c r="D95" s="108">
        <v>2346</v>
      </c>
      <c r="E95" s="108">
        <v>4839</v>
      </c>
      <c r="F95" s="84"/>
      <c r="G95" s="84"/>
      <c r="H95" s="84"/>
      <c r="I95" s="108">
        <v>1691</v>
      </c>
      <c r="J95" s="108">
        <v>10193</v>
      </c>
      <c r="K95" s="84"/>
      <c r="L95" s="84">
        <v>19069</v>
      </c>
      <c r="M95" s="84"/>
      <c r="N95" s="83">
        <v>19069</v>
      </c>
      <c r="O95" s="84">
        <v>36458</v>
      </c>
      <c r="P95" s="1"/>
      <c r="Q95" s="95">
        <v>44690.296000000002</v>
      </c>
      <c r="R95" s="84">
        <v>148.69999999999999</v>
      </c>
      <c r="S95" s="85"/>
      <c r="T95" s="87"/>
      <c r="U95" s="1"/>
      <c r="V95" s="106"/>
      <c r="W95" s="20"/>
      <c r="X95" s="1"/>
      <c r="Z95" s="23"/>
      <c r="AB95" s="27"/>
      <c r="AC95" s="27"/>
      <c r="AE95" s="28"/>
      <c r="AF95" s="28"/>
    </row>
    <row r="96" spans="1:54">
      <c r="A96" s="9"/>
      <c r="B96" s="78">
        <v>1950</v>
      </c>
      <c r="C96" s="103">
        <v>24.1</v>
      </c>
      <c r="D96" s="108">
        <v>2264</v>
      </c>
      <c r="E96" s="108">
        <v>3904</v>
      </c>
      <c r="F96" s="84"/>
      <c r="G96" s="84"/>
      <c r="H96" s="84"/>
      <c r="I96" s="108">
        <v>1686</v>
      </c>
      <c r="J96" s="108">
        <v>9447</v>
      </c>
      <c r="K96" s="84"/>
      <c r="L96" s="84">
        <v>17301</v>
      </c>
      <c r="M96" s="84"/>
      <c r="N96" s="83">
        <v>17301</v>
      </c>
      <c r="O96" s="84">
        <v>40339</v>
      </c>
      <c r="P96" s="1"/>
      <c r="Q96" s="95">
        <v>49161.690999999999</v>
      </c>
      <c r="R96" s="84">
        <v>151.19999999999999</v>
      </c>
      <c r="S96" s="85">
        <v>96.8</v>
      </c>
      <c r="T96" s="87">
        <f>+L96/S96</f>
        <v>178.72933884297521</v>
      </c>
      <c r="U96" s="25" t="s">
        <v>11</v>
      </c>
      <c r="V96" s="106"/>
      <c r="W96" s="20"/>
      <c r="X96" s="1"/>
      <c r="Z96" s="23"/>
    </row>
    <row r="97" spans="1:53">
      <c r="A97" s="9"/>
      <c r="B97" s="78">
        <v>1951</v>
      </c>
      <c r="C97" s="103">
        <v>23.8</v>
      </c>
      <c r="D97" s="108">
        <v>2189</v>
      </c>
      <c r="E97" s="108">
        <v>3101</v>
      </c>
      <c r="F97" s="84"/>
      <c r="G97" s="84"/>
      <c r="H97" s="84"/>
      <c r="I97" s="108">
        <v>1658</v>
      </c>
      <c r="J97" s="108">
        <v>9227</v>
      </c>
      <c r="K97" s="84"/>
      <c r="L97" s="84">
        <v>16175</v>
      </c>
      <c r="M97" s="84"/>
      <c r="N97" s="83">
        <v>16175</v>
      </c>
      <c r="O97" s="84">
        <v>42688</v>
      </c>
      <c r="P97" s="1"/>
      <c r="Q97" s="95">
        <v>51912.754999999997</v>
      </c>
      <c r="R97" s="84">
        <v>153.30000000000001</v>
      </c>
      <c r="S97" s="85"/>
      <c r="T97" s="87"/>
      <c r="U97" s="1"/>
      <c r="V97" s="106"/>
      <c r="W97" s="20"/>
      <c r="X97" s="1"/>
      <c r="Z97" s="23"/>
    </row>
    <row r="98" spans="1:53">
      <c r="A98" s="9"/>
      <c r="B98" s="78">
        <v>1952</v>
      </c>
      <c r="C98" s="103">
        <v>24.1</v>
      </c>
      <c r="D98" s="108">
        <v>2124</v>
      </c>
      <c r="E98" s="108">
        <v>2477</v>
      </c>
      <c r="F98" s="84"/>
      <c r="G98" s="84"/>
      <c r="H98" s="84"/>
      <c r="I98" s="108">
        <v>1666</v>
      </c>
      <c r="J98" s="108">
        <v>8901</v>
      </c>
      <c r="K98" s="84"/>
      <c r="L98" s="84">
        <v>15168</v>
      </c>
      <c r="M98" s="84"/>
      <c r="N98" s="83">
        <v>15168</v>
      </c>
      <c r="O98" s="84">
        <v>43823</v>
      </c>
      <c r="P98" s="1"/>
      <c r="Q98" s="95">
        <v>53262.417999999998</v>
      </c>
      <c r="R98" s="84">
        <v>155.69999999999999</v>
      </c>
      <c r="S98" s="85"/>
      <c r="T98" s="87"/>
      <c r="U98" s="1"/>
      <c r="V98" s="106"/>
      <c r="W98" s="20"/>
      <c r="X98" s="1"/>
      <c r="Z98" s="23"/>
    </row>
    <row r="99" spans="1:53">
      <c r="A99" s="9"/>
      <c r="B99" s="78">
        <v>1953</v>
      </c>
      <c r="C99" s="103">
        <v>26</v>
      </c>
      <c r="D99" s="108">
        <v>2040</v>
      </c>
      <c r="E99" s="108">
        <v>2036</v>
      </c>
      <c r="F99" s="84"/>
      <c r="G99" s="84"/>
      <c r="H99" s="84"/>
      <c r="I99" s="108">
        <v>1587</v>
      </c>
      <c r="J99" s="108">
        <v>8280</v>
      </c>
      <c r="K99" s="84"/>
      <c r="L99" s="84">
        <v>13943</v>
      </c>
      <c r="M99" s="84"/>
      <c r="N99" s="83">
        <v>13943</v>
      </c>
      <c r="O99" s="84">
        <v>46429</v>
      </c>
      <c r="P99" s="1"/>
      <c r="Q99" s="95">
        <v>56217.442999999999</v>
      </c>
      <c r="R99" s="84">
        <v>158.19999999999999</v>
      </c>
      <c r="S99" s="85"/>
      <c r="T99" s="87"/>
      <c r="U99" s="1"/>
      <c r="V99" s="106"/>
      <c r="W99" s="20"/>
      <c r="X99" s="1"/>
      <c r="Y99" s="29"/>
      <c r="Z99" s="23"/>
    </row>
    <row r="100" spans="1:53">
      <c r="A100" s="9"/>
      <c r="B100" s="78">
        <v>1954</v>
      </c>
      <c r="C100" s="103">
        <v>26.5</v>
      </c>
      <c r="D100" s="108">
        <v>1912</v>
      </c>
      <c r="E100" s="108">
        <v>1489</v>
      </c>
      <c r="F100" s="84"/>
      <c r="G100" s="84"/>
      <c r="H100" s="84"/>
      <c r="I100" s="108">
        <v>1387</v>
      </c>
      <c r="J100" s="108">
        <v>7643</v>
      </c>
      <c r="K100" s="84"/>
      <c r="L100" s="84">
        <v>12431</v>
      </c>
      <c r="M100" s="84"/>
      <c r="N100" s="83">
        <v>12431</v>
      </c>
      <c r="O100" s="84">
        <v>48468</v>
      </c>
      <c r="P100" s="1"/>
      <c r="Q100" s="95">
        <v>58505.360999999997</v>
      </c>
      <c r="R100" s="84">
        <v>161.19999999999999</v>
      </c>
      <c r="S100" s="85"/>
      <c r="T100" s="87"/>
      <c r="U100" s="1"/>
      <c r="V100" s="106"/>
      <c r="W100" s="20"/>
      <c r="X100" s="1"/>
      <c r="Y100" s="29"/>
    </row>
    <row r="101" spans="1:53">
      <c r="A101" s="9"/>
      <c r="B101" s="78">
        <v>1955</v>
      </c>
      <c r="C101" s="103">
        <v>26.7</v>
      </c>
      <c r="D101" s="108">
        <v>1870</v>
      </c>
      <c r="E101" s="108">
        <v>1207</v>
      </c>
      <c r="F101" s="84"/>
      <c r="G101" s="84"/>
      <c r="H101" s="84"/>
      <c r="I101" s="108">
        <v>1223</v>
      </c>
      <c r="J101" s="108">
        <v>7269</v>
      </c>
      <c r="K101" s="84"/>
      <c r="L101" s="84">
        <v>11569</v>
      </c>
      <c r="M101" s="84"/>
      <c r="N101" s="83">
        <v>11569</v>
      </c>
      <c r="O101" s="84">
        <v>52145</v>
      </c>
      <c r="P101" s="1"/>
      <c r="Q101" s="95"/>
      <c r="R101" s="84">
        <v>164.3</v>
      </c>
      <c r="S101" s="85"/>
      <c r="T101" s="87"/>
      <c r="U101" s="1"/>
      <c r="V101" s="106"/>
      <c r="W101" s="20"/>
      <c r="X101" s="6"/>
      <c r="Y101" s="29"/>
    </row>
    <row r="102" spans="1:53">
      <c r="A102" s="9"/>
      <c r="B102" s="78">
        <v>1956</v>
      </c>
      <c r="C102" s="103">
        <v>26.9</v>
      </c>
      <c r="D102" s="108">
        <v>1880</v>
      </c>
      <c r="E102" s="108">
        <v>876</v>
      </c>
      <c r="F102" s="84"/>
      <c r="G102" s="84"/>
      <c r="H102" s="84"/>
      <c r="I102" s="108">
        <v>1163</v>
      </c>
      <c r="J102" s="108">
        <v>7062</v>
      </c>
      <c r="K102" s="84"/>
      <c r="L102" s="84">
        <v>10981</v>
      </c>
      <c r="M102" s="84"/>
      <c r="N102" s="83">
        <v>10981</v>
      </c>
      <c r="O102" s="84">
        <v>54211</v>
      </c>
      <c r="P102" s="1"/>
      <c r="Q102" s="95"/>
      <c r="R102" s="84">
        <v>167.3</v>
      </c>
      <c r="S102" s="85"/>
      <c r="T102" s="87"/>
      <c r="U102" s="1"/>
      <c r="V102" s="106"/>
      <c r="W102" s="20"/>
      <c r="X102" s="6"/>
      <c r="Y102" s="29"/>
    </row>
    <row r="103" spans="1:53">
      <c r="A103" s="9"/>
      <c r="B103" s="78">
        <v>1957</v>
      </c>
      <c r="C103" s="103">
        <v>26.8</v>
      </c>
      <c r="D103" s="108">
        <v>1843</v>
      </c>
      <c r="E103" s="108">
        <v>679</v>
      </c>
      <c r="F103" s="84"/>
      <c r="G103" s="84"/>
      <c r="H103" s="84"/>
      <c r="I103" s="108">
        <v>1003</v>
      </c>
      <c r="J103" s="108">
        <v>6903</v>
      </c>
      <c r="K103" s="84"/>
      <c r="L103" s="84">
        <v>10428</v>
      </c>
      <c r="M103" s="84"/>
      <c r="N103" s="83">
        <v>10428</v>
      </c>
      <c r="O103" s="84">
        <v>55918</v>
      </c>
      <c r="P103" s="1"/>
      <c r="Q103" s="95"/>
      <c r="R103" s="84">
        <v>170.4</v>
      </c>
      <c r="S103" s="85"/>
      <c r="T103" s="87"/>
      <c r="U103" s="1"/>
      <c r="V103" s="106"/>
      <c r="W103" s="20"/>
      <c r="X103" s="6"/>
      <c r="Y103" s="29"/>
    </row>
    <row r="104" spans="1:53">
      <c r="A104" s="9"/>
      <c r="B104" s="78">
        <v>1958</v>
      </c>
      <c r="C104" s="103">
        <v>27.2</v>
      </c>
      <c r="D104" s="108">
        <v>1815</v>
      </c>
      <c r="E104" s="108">
        <v>572</v>
      </c>
      <c r="F104" s="84"/>
      <c r="G104" s="84"/>
      <c r="H104" s="84"/>
      <c r="I104" s="108">
        <v>843</v>
      </c>
      <c r="J104" s="108">
        <v>6540</v>
      </c>
      <c r="K104" s="84"/>
      <c r="L104" s="84">
        <v>9770</v>
      </c>
      <c r="M104" s="84"/>
      <c r="N104" s="83">
        <v>9770</v>
      </c>
      <c r="O104" s="84">
        <v>56891</v>
      </c>
      <c r="P104" s="1"/>
      <c r="Q104" s="95"/>
      <c r="R104" s="84">
        <v>173.3</v>
      </c>
      <c r="S104" s="85"/>
      <c r="T104" s="87"/>
      <c r="U104" s="1"/>
      <c r="V104" s="106"/>
      <c r="W104" s="20"/>
      <c r="X104" s="6"/>
      <c r="Y104" s="29"/>
    </row>
    <row r="105" spans="1:53">
      <c r="A105" s="9"/>
      <c r="B105" s="78">
        <v>1959</v>
      </c>
      <c r="C105" s="103">
        <v>28.1</v>
      </c>
      <c r="D105" s="108">
        <v>1828</v>
      </c>
      <c r="E105" s="108">
        <v>521</v>
      </c>
      <c r="F105" s="84"/>
      <c r="G105" s="84"/>
      <c r="H105" s="84"/>
      <c r="I105" s="108">
        <v>749</v>
      </c>
      <c r="J105" s="108">
        <v>6498</v>
      </c>
      <c r="K105" s="84"/>
      <c r="L105" s="84">
        <v>9596</v>
      </c>
      <c r="M105" s="84"/>
      <c r="N105" s="83">
        <v>9596</v>
      </c>
      <c r="O105" s="84">
        <v>59454</v>
      </c>
      <c r="P105" s="1"/>
      <c r="Q105" s="95"/>
      <c r="R105" s="84">
        <v>177.1</v>
      </c>
      <c r="S105" s="85"/>
      <c r="T105" s="87"/>
      <c r="U105" s="1"/>
      <c r="V105" s="106"/>
      <c r="W105" s="20"/>
      <c r="X105" s="6"/>
      <c r="Y105" s="29"/>
    </row>
    <row r="106" spans="1:53">
      <c r="A106" s="9"/>
      <c r="B106" s="78">
        <v>1960</v>
      </c>
      <c r="C106" s="103">
        <v>28.9</v>
      </c>
      <c r="D106" s="108">
        <v>1850</v>
      </c>
      <c r="E106" s="108">
        <v>463</v>
      </c>
      <c r="F106" s="84"/>
      <c r="G106" s="84"/>
      <c r="H106" s="84"/>
      <c r="I106" s="108">
        <v>657</v>
      </c>
      <c r="J106" s="108">
        <v>6425</v>
      </c>
      <c r="K106" s="84"/>
      <c r="L106" s="84">
        <v>9395</v>
      </c>
      <c r="M106" s="84"/>
      <c r="N106" s="83">
        <v>9395</v>
      </c>
      <c r="O106" s="84">
        <v>61682</v>
      </c>
      <c r="P106" s="84"/>
      <c r="Q106" s="1">
        <v>73857.767999999996</v>
      </c>
      <c r="R106" s="84">
        <v>180</v>
      </c>
      <c r="S106" s="85">
        <v>125.3</v>
      </c>
      <c r="T106" s="87">
        <f>+L106/S106</f>
        <v>74.98004788507582</v>
      </c>
      <c r="U106" s="1">
        <v>7806932</v>
      </c>
      <c r="V106" s="110">
        <v>0.126</v>
      </c>
      <c r="W106" s="20"/>
      <c r="X106" s="6"/>
      <c r="Y106" s="29"/>
    </row>
    <row r="107" spans="1:53">
      <c r="A107" s="9"/>
      <c r="B107" s="78">
        <v>1961</v>
      </c>
      <c r="C107" s="103">
        <v>29.1</v>
      </c>
      <c r="D107" s="108">
        <v>1855</v>
      </c>
      <c r="E107" s="108">
        <v>434</v>
      </c>
      <c r="F107" s="84"/>
      <c r="G107" s="84"/>
      <c r="H107" s="84"/>
      <c r="I107" s="108">
        <v>601</v>
      </c>
      <c r="J107" s="108">
        <v>5993</v>
      </c>
      <c r="K107" s="84"/>
      <c r="L107" s="84">
        <v>8883</v>
      </c>
      <c r="M107" s="84"/>
      <c r="N107" s="83">
        <v>8883</v>
      </c>
      <c r="O107" s="84">
        <v>63421</v>
      </c>
      <c r="P107" s="1"/>
      <c r="Q107" s="95"/>
      <c r="R107" s="84">
        <v>183</v>
      </c>
      <c r="S107" s="85"/>
      <c r="T107" s="87"/>
      <c r="U107" s="1"/>
      <c r="V107" s="110"/>
      <c r="W107" s="20"/>
      <c r="X107" s="6"/>
      <c r="Y107" s="29"/>
    </row>
    <row r="108" spans="1:53">
      <c r="A108" s="9"/>
      <c r="B108" s="78">
        <v>1962</v>
      </c>
      <c r="C108" s="103">
        <v>29.6</v>
      </c>
      <c r="D108" s="108">
        <v>1890</v>
      </c>
      <c r="E108" s="108">
        <v>393</v>
      </c>
      <c r="F108" s="84"/>
      <c r="G108" s="84"/>
      <c r="H108" s="84"/>
      <c r="I108" s="108">
        <v>547</v>
      </c>
      <c r="J108" s="108">
        <v>5865</v>
      </c>
      <c r="K108" s="84"/>
      <c r="L108" s="84">
        <v>8695</v>
      </c>
      <c r="M108" s="84"/>
      <c r="N108" s="109">
        <v>8695</v>
      </c>
      <c r="O108" s="84">
        <v>66085</v>
      </c>
      <c r="P108" s="1"/>
      <c r="Q108" s="95"/>
      <c r="R108" s="84">
        <v>185.8</v>
      </c>
      <c r="S108" s="85"/>
      <c r="T108" s="87"/>
      <c r="U108" s="1"/>
      <c r="V108" s="110"/>
      <c r="W108" s="20"/>
      <c r="X108" s="6"/>
      <c r="Y108" s="29"/>
    </row>
    <row r="109" spans="1:53">
      <c r="A109" s="9"/>
      <c r="B109" s="78">
        <v>1963</v>
      </c>
      <c r="C109" s="103">
        <v>29.9</v>
      </c>
      <c r="D109" s="108">
        <v>1836</v>
      </c>
      <c r="E109" s="108">
        <v>329</v>
      </c>
      <c r="F109" s="84"/>
      <c r="G109" s="84"/>
      <c r="H109" s="84"/>
      <c r="I109" s="108">
        <v>413</v>
      </c>
      <c r="J109" s="108">
        <v>5822</v>
      </c>
      <c r="K109" s="84"/>
      <c r="L109" s="84">
        <v>8400</v>
      </c>
      <c r="M109" s="84"/>
      <c r="N109" s="109">
        <v>8400</v>
      </c>
      <c r="O109" s="84">
        <v>69038</v>
      </c>
      <c r="P109" s="1"/>
      <c r="Q109" s="95"/>
      <c r="R109" s="84">
        <v>188.5</v>
      </c>
      <c r="S109" s="85"/>
      <c r="T109" s="87"/>
      <c r="U109" s="1"/>
      <c r="V109" s="110"/>
      <c r="W109" s="20"/>
      <c r="X109" s="6"/>
      <c r="Y109" s="29"/>
    </row>
    <row r="110" spans="1:53">
      <c r="A110" s="9"/>
      <c r="B110" s="78">
        <v>1964</v>
      </c>
      <c r="C110" s="103">
        <v>30.2</v>
      </c>
      <c r="D110" s="108">
        <v>1877</v>
      </c>
      <c r="E110" s="108">
        <v>289</v>
      </c>
      <c r="F110" s="84"/>
      <c r="G110" s="84"/>
      <c r="H110" s="84"/>
      <c r="I110" s="108">
        <v>349</v>
      </c>
      <c r="J110" s="108">
        <v>5813</v>
      </c>
      <c r="K110" s="84"/>
      <c r="L110" s="84">
        <v>8328</v>
      </c>
      <c r="M110" s="84"/>
      <c r="N110" s="109">
        <v>8328</v>
      </c>
      <c r="O110" s="84">
        <v>71985</v>
      </c>
      <c r="P110" s="1"/>
      <c r="Q110" s="95"/>
      <c r="R110" s="84">
        <v>191.1</v>
      </c>
      <c r="S110" s="85"/>
      <c r="T110" s="87"/>
      <c r="U110" s="1"/>
      <c r="V110" s="110"/>
      <c r="W110" s="20"/>
      <c r="X110" s="6"/>
      <c r="Y110" s="29"/>
    </row>
    <row r="111" spans="1:53">
      <c r="A111" s="9"/>
      <c r="B111" s="78">
        <v>1965</v>
      </c>
      <c r="C111" s="103">
        <v>30.6</v>
      </c>
      <c r="D111" s="108">
        <v>1858</v>
      </c>
      <c r="E111" s="108">
        <v>276</v>
      </c>
      <c r="F111" s="84"/>
      <c r="G111" s="84"/>
      <c r="H111" s="84"/>
      <c r="I111" s="108">
        <v>305</v>
      </c>
      <c r="J111" s="108">
        <v>5814</v>
      </c>
      <c r="K111" s="84"/>
      <c r="L111" s="84">
        <v>8253</v>
      </c>
      <c r="M111" s="84"/>
      <c r="N111" s="109">
        <v>8253</v>
      </c>
      <c r="O111" s="84">
        <v>75258</v>
      </c>
      <c r="P111" s="84"/>
      <c r="Q111" s="1">
        <v>90357.667000000001</v>
      </c>
      <c r="R111" s="84">
        <v>193.5</v>
      </c>
      <c r="S111" s="85"/>
      <c r="T111" s="87"/>
      <c r="U111" s="1"/>
      <c r="V111" s="110"/>
      <c r="W111" s="20"/>
      <c r="X111" s="6"/>
      <c r="Y111" s="29"/>
    </row>
    <row r="112" spans="1:53">
      <c r="A112" s="9"/>
      <c r="B112" s="78">
        <v>1966</v>
      </c>
      <c r="C112" s="103">
        <v>31</v>
      </c>
      <c r="D112" s="108">
        <v>1753</v>
      </c>
      <c r="E112" s="108">
        <v>282</v>
      </c>
      <c r="F112" s="84"/>
      <c r="G112" s="84"/>
      <c r="H112" s="84"/>
      <c r="I112" s="108">
        <v>284</v>
      </c>
      <c r="J112" s="108">
        <v>5764</v>
      </c>
      <c r="K112" s="84"/>
      <c r="L112" s="84">
        <v>8083</v>
      </c>
      <c r="M112" s="84"/>
      <c r="N112" s="109">
        <v>8083</v>
      </c>
      <c r="O112" s="84">
        <v>78125</v>
      </c>
      <c r="P112" s="1"/>
      <c r="Q112" s="95"/>
      <c r="R112" s="84">
        <v>195.6</v>
      </c>
      <c r="S112" s="85"/>
      <c r="T112" s="87"/>
      <c r="U112" s="1"/>
      <c r="V112" s="110"/>
      <c r="W112" s="20"/>
      <c r="X112" s="6"/>
      <c r="Y112" s="29"/>
      <c r="AX112">
        <v>2013</v>
      </c>
      <c r="AY112">
        <v>2014</v>
      </c>
      <c r="AZ112">
        <v>2015</v>
      </c>
      <c r="BA112">
        <v>2016</v>
      </c>
    </row>
    <row r="113" spans="1:53">
      <c r="A113" s="9"/>
      <c r="B113" s="78">
        <v>1967</v>
      </c>
      <c r="C113" s="103">
        <v>31.5</v>
      </c>
      <c r="D113" s="108">
        <v>1938</v>
      </c>
      <c r="E113" s="108">
        <v>263</v>
      </c>
      <c r="F113" s="84"/>
      <c r="G113" s="84"/>
      <c r="H113" s="84"/>
      <c r="I113" s="108">
        <v>248</v>
      </c>
      <c r="J113" s="108">
        <v>5723</v>
      </c>
      <c r="K113" s="84"/>
      <c r="L113" s="84">
        <v>8172</v>
      </c>
      <c r="M113" s="84"/>
      <c r="N113" s="109">
        <v>8172</v>
      </c>
      <c r="O113" s="84">
        <v>80399</v>
      </c>
      <c r="P113" s="111"/>
      <c r="Q113" s="95"/>
      <c r="R113" s="84">
        <v>197.5</v>
      </c>
      <c r="S113" s="85"/>
      <c r="T113" s="87"/>
      <c r="U113" s="1"/>
      <c r="V113" s="110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>
        <v>184497.49031559649</v>
      </c>
      <c r="AY113" s="71">
        <v>187554.92819032658</v>
      </c>
      <c r="AZ113" s="71">
        <v>189618.30799999999</v>
      </c>
      <c r="BA113" s="71">
        <v>192774.508</v>
      </c>
    </row>
    <row r="114" spans="1:53">
      <c r="A114" s="9"/>
      <c r="B114" s="78">
        <v>1968</v>
      </c>
      <c r="C114" s="103">
        <v>32.4</v>
      </c>
      <c r="D114" s="108">
        <v>1928</v>
      </c>
      <c r="E114" s="108">
        <v>253</v>
      </c>
      <c r="F114" s="84"/>
      <c r="G114" s="84"/>
      <c r="H114" s="84"/>
      <c r="I114" s="108">
        <v>228</v>
      </c>
      <c r="J114" s="108">
        <v>5610</v>
      </c>
      <c r="K114" s="84"/>
      <c r="L114" s="84">
        <v>8019</v>
      </c>
      <c r="M114" s="84"/>
      <c r="N114" s="109">
        <v>8019</v>
      </c>
      <c r="O114" s="84">
        <v>83605</v>
      </c>
      <c r="P114" s="1"/>
      <c r="Q114" s="95"/>
      <c r="R114" s="84">
        <v>199.4</v>
      </c>
      <c r="S114" s="85"/>
      <c r="T114" s="87"/>
      <c r="U114" s="1"/>
      <c r="V114" s="110"/>
      <c r="W114" s="20"/>
      <c r="X114" s="44"/>
      <c r="Y114" s="30"/>
      <c r="AA114" s="31"/>
    </row>
    <row r="115" spans="1:53">
      <c r="A115" s="9"/>
      <c r="B115" s="78">
        <v>1969</v>
      </c>
      <c r="C115" s="103">
        <v>33.4</v>
      </c>
      <c r="D115" s="108">
        <v>1980</v>
      </c>
      <c r="E115" s="108">
        <v>249</v>
      </c>
      <c r="F115" s="84"/>
      <c r="G115" s="84"/>
      <c r="H115" s="84"/>
      <c r="I115" s="108">
        <v>199</v>
      </c>
      <c r="J115" s="108">
        <v>5375</v>
      </c>
      <c r="K115" s="84"/>
      <c r="L115" s="84">
        <v>7803</v>
      </c>
      <c r="M115" s="84"/>
      <c r="N115" s="109">
        <v>7803</v>
      </c>
      <c r="O115" s="84">
        <v>86858</v>
      </c>
      <c r="P115" s="1"/>
      <c r="Q115" s="95"/>
      <c r="R115" s="84">
        <v>201.4</v>
      </c>
      <c r="S115" s="85"/>
      <c r="T115" s="87"/>
      <c r="U115" s="1"/>
      <c r="V115" s="110"/>
      <c r="W115" s="20"/>
      <c r="X115" s="65"/>
      <c r="Y115" s="30"/>
      <c r="AA115" s="31"/>
    </row>
    <row r="116" spans="1:53">
      <c r="A116" s="9"/>
      <c r="B116" s="78">
        <f>B115+1</f>
        <v>1970</v>
      </c>
      <c r="C116" s="103">
        <v>34.799999999999997</v>
      </c>
      <c r="D116" s="108">
        <v>1881</v>
      </c>
      <c r="E116" s="108">
        <v>235</v>
      </c>
      <c r="F116" s="84"/>
      <c r="G116" s="84"/>
      <c r="H116" s="84"/>
      <c r="I116" s="108">
        <v>182</v>
      </c>
      <c r="J116" s="108">
        <v>5034</v>
      </c>
      <c r="K116" s="84"/>
      <c r="L116" s="84">
        <v>7332</v>
      </c>
      <c r="M116" s="84"/>
      <c r="N116" s="109">
        <v>7332</v>
      </c>
      <c r="O116" s="84">
        <v>88775.293999999994</v>
      </c>
      <c r="Q116" s="1">
        <v>111242.295</v>
      </c>
      <c r="R116" s="112">
        <v>205</v>
      </c>
      <c r="S116" s="113">
        <v>149.6</v>
      </c>
      <c r="T116" s="87">
        <f>+L116/S116</f>
        <v>49.01069518716578</v>
      </c>
      <c r="U116" s="29">
        <v>6810458</v>
      </c>
      <c r="V116" s="114">
        <v>8.5000000000000006E-2</v>
      </c>
      <c r="W116" s="29"/>
      <c r="X116" s="65"/>
      <c r="Y116" s="29"/>
      <c r="Z116" s="29"/>
      <c r="AA116" s="29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</row>
    <row r="117" spans="1:53">
      <c r="A117" s="9"/>
      <c r="B117" s="78">
        <f t="shared" ref="B117:B164" si="1">B116+1</f>
        <v>1971</v>
      </c>
      <c r="C117" s="103">
        <v>36.700000000000003</v>
      </c>
      <c r="D117" s="108">
        <v>1778</v>
      </c>
      <c r="E117" s="108">
        <v>222</v>
      </c>
      <c r="F117" s="84"/>
      <c r="G117" s="84"/>
      <c r="H117" s="84"/>
      <c r="I117" s="108">
        <v>148</v>
      </c>
      <c r="J117" s="108">
        <v>4699</v>
      </c>
      <c r="K117" s="115"/>
      <c r="L117" s="84">
        <v>6847</v>
      </c>
      <c r="M117" s="84"/>
      <c r="N117" s="109">
        <v>6847</v>
      </c>
      <c r="O117" s="84">
        <v>92221.290999999997</v>
      </c>
      <c r="Q117" s="95"/>
      <c r="R117" s="84">
        <v>206.9</v>
      </c>
      <c r="S117" s="85"/>
      <c r="T117" s="116"/>
      <c r="U117" s="1"/>
      <c r="V117" s="110"/>
      <c r="W117" s="20"/>
      <c r="X117" s="65"/>
      <c r="Y117" s="30"/>
      <c r="AA117" s="31"/>
      <c r="AD117" s="32"/>
    </row>
    <row r="118" spans="1:53">
      <c r="A118" s="9"/>
      <c r="B118" s="78">
        <f t="shared" si="1"/>
        <v>1972</v>
      </c>
      <c r="C118" s="103">
        <v>38.799999999999997</v>
      </c>
      <c r="D118" s="108">
        <v>1731</v>
      </c>
      <c r="E118" s="108">
        <v>211</v>
      </c>
      <c r="F118" s="84"/>
      <c r="G118" s="84"/>
      <c r="H118" s="84"/>
      <c r="I118" s="108">
        <v>130</v>
      </c>
      <c r="J118" s="108">
        <v>4495</v>
      </c>
      <c r="K118" s="115"/>
      <c r="L118" s="84">
        <v>6567</v>
      </c>
      <c r="M118" s="84"/>
      <c r="N118" s="109">
        <v>6567</v>
      </c>
      <c r="O118" s="84">
        <v>96553.073000000004</v>
      </c>
      <c r="Q118" s="95"/>
      <c r="R118" s="84">
        <v>209.3</v>
      </c>
      <c r="S118" s="85"/>
      <c r="T118" s="117"/>
      <c r="U118" s="1"/>
      <c r="V118" s="110"/>
      <c r="W118" s="20"/>
      <c r="X118" s="65"/>
      <c r="Y118" s="30"/>
      <c r="AA118" s="31"/>
      <c r="AD118" s="32"/>
    </row>
    <row r="119" spans="1:53">
      <c r="A119" s="9"/>
      <c r="B119" s="78">
        <f t="shared" si="1"/>
        <v>1973</v>
      </c>
      <c r="C119" s="103">
        <v>40.5</v>
      </c>
      <c r="D119" s="108">
        <v>1714</v>
      </c>
      <c r="E119" s="108">
        <v>207</v>
      </c>
      <c r="F119" s="84"/>
      <c r="G119" s="84"/>
      <c r="H119" s="84"/>
      <c r="I119" s="108">
        <v>97</v>
      </c>
      <c r="J119" s="108">
        <v>4642</v>
      </c>
      <c r="K119" s="115"/>
      <c r="L119" s="84">
        <v>6660</v>
      </c>
      <c r="M119" s="118"/>
      <c r="N119" s="109">
        <v>6660</v>
      </c>
      <c r="O119" s="84">
        <v>101412.22900000001</v>
      </c>
      <c r="Q119" s="95"/>
      <c r="R119" s="84">
        <v>211.4</v>
      </c>
      <c r="S119" s="85"/>
      <c r="T119" s="117"/>
      <c r="U119" s="1"/>
      <c r="V119" s="110"/>
      <c r="W119" s="20"/>
      <c r="X119" s="44"/>
      <c r="Y119" s="30"/>
    </row>
    <row r="120" spans="1:53">
      <c r="A120" s="9"/>
      <c r="B120" s="78">
        <f t="shared" si="1"/>
        <v>1974</v>
      </c>
      <c r="C120" s="103">
        <v>41.8</v>
      </c>
      <c r="D120" s="108">
        <v>1726</v>
      </c>
      <c r="E120" s="108">
        <v>150</v>
      </c>
      <c r="F120" s="84"/>
      <c r="G120" s="84"/>
      <c r="H120" s="84"/>
      <c r="I120" s="108">
        <v>83</v>
      </c>
      <c r="J120" s="108">
        <v>4976</v>
      </c>
      <c r="K120" s="115"/>
      <c r="L120" s="84">
        <v>6935</v>
      </c>
      <c r="M120" s="108">
        <v>239</v>
      </c>
      <c r="N120" s="109">
        <v>7174</v>
      </c>
      <c r="O120" s="84">
        <v>104228.855</v>
      </c>
      <c r="Q120" s="95"/>
      <c r="R120" s="84">
        <v>213.1</v>
      </c>
      <c r="S120" s="85"/>
      <c r="T120" s="117"/>
      <c r="U120" s="1"/>
      <c r="V120" s="110"/>
      <c r="W120" s="20"/>
      <c r="X120" s="65"/>
      <c r="Y120" s="30"/>
    </row>
    <row r="121" spans="1:53">
      <c r="A121" s="9"/>
      <c r="B121" s="78">
        <f t="shared" si="1"/>
        <v>1975</v>
      </c>
      <c r="C121" s="103">
        <v>44.4</v>
      </c>
      <c r="D121" s="108">
        <v>1673</v>
      </c>
      <c r="E121" s="108">
        <v>124</v>
      </c>
      <c r="F121" s="84"/>
      <c r="G121" s="84"/>
      <c r="H121" s="84"/>
      <c r="I121" s="108">
        <v>78</v>
      </c>
      <c r="J121" s="108">
        <v>5084</v>
      </c>
      <c r="K121" s="115"/>
      <c r="L121" s="84">
        <v>6959</v>
      </c>
      <c r="M121" s="108">
        <v>254</v>
      </c>
      <c r="N121" s="109">
        <v>7213</v>
      </c>
      <c r="O121" s="84">
        <v>106064.579</v>
      </c>
      <c r="Q121" s="1">
        <v>137912.77900000001</v>
      </c>
      <c r="R121" s="29">
        <v>216</v>
      </c>
      <c r="S121" s="29"/>
      <c r="T121" s="29"/>
      <c r="U121" s="29"/>
      <c r="V121" s="114"/>
      <c r="W121" s="29"/>
      <c r="X121" s="65"/>
      <c r="Y121" s="29"/>
      <c r="Z121" s="29"/>
      <c r="AA121" s="29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</row>
    <row r="122" spans="1:53">
      <c r="A122" s="9"/>
      <c r="B122" s="78">
        <f t="shared" si="1"/>
        <v>1976</v>
      </c>
      <c r="C122" s="103">
        <v>49.3</v>
      </c>
      <c r="D122" s="108">
        <v>1632</v>
      </c>
      <c r="E122" s="108">
        <v>112</v>
      </c>
      <c r="F122" s="84"/>
      <c r="G122" s="84"/>
      <c r="H122" s="84"/>
      <c r="I122" s="108">
        <v>75</v>
      </c>
      <c r="J122" s="108">
        <v>5247</v>
      </c>
      <c r="K122" s="115"/>
      <c r="L122" s="84">
        <v>7066</v>
      </c>
      <c r="M122" s="108">
        <v>260</v>
      </c>
      <c r="N122" s="109">
        <v>7326</v>
      </c>
      <c r="O122" s="84">
        <v>104228.855</v>
      </c>
      <c r="Q122" s="95"/>
      <c r="R122" s="84">
        <v>217.6</v>
      </c>
      <c r="S122" s="85"/>
      <c r="T122" s="117"/>
      <c r="U122" s="1"/>
      <c r="V122" s="110"/>
      <c r="W122" s="20"/>
      <c r="X122" s="65"/>
      <c r="Y122" s="30"/>
    </row>
    <row r="123" spans="1:53">
      <c r="A123" s="9"/>
      <c r="B123" s="78">
        <f t="shared" si="1"/>
        <v>1977</v>
      </c>
      <c r="C123" s="103">
        <v>53.8</v>
      </c>
      <c r="D123" s="108">
        <v>2149</v>
      </c>
      <c r="E123" s="108">
        <v>103</v>
      </c>
      <c r="F123" s="84"/>
      <c r="G123" s="84"/>
      <c r="H123" s="84"/>
      <c r="I123" s="108">
        <v>70</v>
      </c>
      <c r="J123" s="108">
        <v>4949</v>
      </c>
      <c r="K123" s="115"/>
      <c r="L123" s="84">
        <v>7271</v>
      </c>
      <c r="M123" s="108">
        <v>265</v>
      </c>
      <c r="N123" s="109">
        <v>7536</v>
      </c>
      <c r="O123" s="84">
        <v>111566.433</v>
      </c>
      <c r="Q123" s="95"/>
      <c r="R123" s="84">
        <v>219.8</v>
      </c>
      <c r="S123" s="85"/>
      <c r="T123" s="116"/>
      <c r="U123" s="1"/>
      <c r="V123" s="110"/>
      <c r="W123" s="20"/>
      <c r="X123" s="65"/>
      <c r="Y123" s="30"/>
    </row>
    <row r="124" spans="1:53">
      <c r="A124" s="9"/>
      <c r="B124" s="78">
        <f t="shared" si="1"/>
        <v>1978</v>
      </c>
      <c r="C124" s="103">
        <v>56.9</v>
      </c>
      <c r="D124" s="108">
        <v>2285</v>
      </c>
      <c r="E124" s="108">
        <v>104</v>
      </c>
      <c r="F124" s="84"/>
      <c r="G124" s="84"/>
      <c r="H124" s="84"/>
      <c r="I124" s="108">
        <v>70</v>
      </c>
      <c r="J124" s="108">
        <v>5142</v>
      </c>
      <c r="K124" s="115"/>
      <c r="L124" s="84">
        <v>7601</v>
      </c>
      <c r="M124" s="108">
        <v>267</v>
      </c>
      <c r="N124" s="109">
        <v>7868</v>
      </c>
      <c r="O124" s="84">
        <v>115824.891</v>
      </c>
      <c r="Q124" s="95"/>
      <c r="R124" s="84">
        <v>222.1</v>
      </c>
      <c r="S124" s="85"/>
      <c r="T124" s="116"/>
      <c r="U124" s="1"/>
      <c r="V124" s="110"/>
      <c r="W124" s="20"/>
      <c r="X124" s="44"/>
      <c r="Y124" s="30"/>
    </row>
    <row r="125" spans="1:53">
      <c r="A125" s="9"/>
      <c r="B125" s="78">
        <f t="shared" si="1"/>
        <v>1979</v>
      </c>
      <c r="C125" s="103">
        <v>60.6</v>
      </c>
      <c r="D125" s="108">
        <v>2381</v>
      </c>
      <c r="E125" s="108">
        <v>107</v>
      </c>
      <c r="F125" s="84"/>
      <c r="G125" s="84"/>
      <c r="H125" s="84"/>
      <c r="I125" s="108">
        <v>75</v>
      </c>
      <c r="J125" s="108">
        <v>5552</v>
      </c>
      <c r="K125" s="115"/>
      <c r="L125" s="84">
        <v>8115</v>
      </c>
      <c r="M125" s="108">
        <v>279</v>
      </c>
      <c r="N125" s="109">
        <v>8394</v>
      </c>
      <c r="O125" s="84">
        <v>117615.166</v>
      </c>
      <c r="Q125" s="95"/>
      <c r="R125" s="84">
        <v>224.6</v>
      </c>
      <c r="S125" s="85"/>
      <c r="T125" s="116"/>
      <c r="U125" s="1"/>
      <c r="V125" s="110"/>
      <c r="W125" s="20"/>
      <c r="X125" s="65"/>
      <c r="Y125" s="30"/>
    </row>
    <row r="126" spans="1:53">
      <c r="A126" s="9"/>
      <c r="B126" s="78">
        <f t="shared" si="1"/>
        <v>1980</v>
      </c>
      <c r="C126" s="103">
        <v>65.2</v>
      </c>
      <c r="D126" s="108">
        <v>2108</v>
      </c>
      <c r="E126" s="108">
        <v>133</v>
      </c>
      <c r="F126" s="84"/>
      <c r="G126">
        <v>67</v>
      </c>
      <c r="H126" s="84"/>
      <c r="I126" s="108">
        <v>142</v>
      </c>
      <c r="J126" s="108">
        <v>5837</v>
      </c>
      <c r="K126" s="115"/>
      <c r="L126" s="84">
        <v>8287</v>
      </c>
      <c r="M126" s="108">
        <v>280</v>
      </c>
      <c r="N126" s="109">
        <v>8567</v>
      </c>
      <c r="O126" s="84">
        <v>120743.495</v>
      </c>
      <c r="Q126" s="1">
        <v>111242.295</v>
      </c>
      <c r="R126" s="29">
        <v>227</v>
      </c>
      <c r="S126" s="113">
        <v>167.1</v>
      </c>
      <c r="T126" s="87">
        <f>+L126/S126</f>
        <v>49.593058049072411</v>
      </c>
      <c r="U126" s="29">
        <v>6175061</v>
      </c>
      <c r="V126" s="114">
        <v>6.2E-2</v>
      </c>
      <c r="W126" s="29"/>
      <c r="X126" s="65"/>
      <c r="Y126" s="29"/>
      <c r="Z126" s="29"/>
      <c r="AA126" s="29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</row>
    <row r="127" spans="1:53">
      <c r="A127" s="9"/>
      <c r="B127" s="78">
        <f t="shared" si="1"/>
        <v>1981</v>
      </c>
      <c r="C127" s="103">
        <v>72.599999999999994</v>
      </c>
      <c r="D127" s="108">
        <v>2094</v>
      </c>
      <c r="E127" s="108">
        <v>123</v>
      </c>
      <c r="F127" s="84"/>
      <c r="G127">
        <v>67</v>
      </c>
      <c r="H127" s="84"/>
      <c r="I127" s="108">
        <v>138</v>
      </c>
      <c r="J127" s="108">
        <v>5594</v>
      </c>
      <c r="K127" s="84"/>
      <c r="L127" s="84">
        <v>8016</v>
      </c>
      <c r="M127" s="108">
        <v>268</v>
      </c>
      <c r="N127" s="109">
        <v>8284</v>
      </c>
      <c r="O127" s="84">
        <v>122241.488</v>
      </c>
      <c r="Q127" s="95"/>
      <c r="R127" s="84">
        <v>229</v>
      </c>
      <c r="S127" s="85"/>
      <c r="T127" s="116"/>
      <c r="U127" s="119"/>
      <c r="V127" s="110"/>
      <c r="W127" s="20"/>
      <c r="X127" s="65"/>
      <c r="Y127" s="30"/>
      <c r="Z127" s="33"/>
      <c r="AB127" s="33"/>
      <c r="AC127" s="33"/>
    </row>
    <row r="128" spans="1:53">
      <c r="A128" s="9"/>
      <c r="B128" s="78">
        <f t="shared" si="1"/>
        <v>1982</v>
      </c>
      <c r="C128" s="103">
        <v>82.4</v>
      </c>
      <c r="D128" s="108">
        <v>2115</v>
      </c>
      <c r="E128" s="108">
        <v>136</v>
      </c>
      <c r="F128" s="84"/>
      <c r="G128">
        <v>67</v>
      </c>
      <c r="H128" s="84"/>
      <c r="I128" s="108">
        <v>151</v>
      </c>
      <c r="J128" s="108">
        <v>5324</v>
      </c>
      <c r="K128" s="84"/>
      <c r="L128" s="84">
        <v>7793</v>
      </c>
      <c r="M128" s="108">
        <v>259</v>
      </c>
      <c r="N128" s="109">
        <v>8052</v>
      </c>
      <c r="O128" s="84">
        <v>122767.091</v>
      </c>
      <c r="Q128" s="95"/>
      <c r="R128" s="84">
        <v>231.66399999999999</v>
      </c>
      <c r="S128" s="85"/>
      <c r="T128" s="116"/>
      <c r="U128" s="1"/>
      <c r="V128" s="110"/>
      <c r="W128" s="20"/>
      <c r="X128" s="65"/>
      <c r="Y128" s="30"/>
      <c r="Z128" s="33"/>
      <c r="AB128" s="33"/>
      <c r="AC128" s="33"/>
    </row>
    <row r="129" spans="1:53">
      <c r="A129" s="9"/>
      <c r="B129" s="120">
        <f t="shared" si="1"/>
        <v>1983</v>
      </c>
      <c r="C129" s="103">
        <v>90.9</v>
      </c>
      <c r="D129" s="108">
        <v>2167</v>
      </c>
      <c r="E129" s="108">
        <v>137</v>
      </c>
      <c r="F129" s="84"/>
      <c r="G129">
        <v>55</v>
      </c>
      <c r="H129" s="84"/>
      <c r="I129" s="108">
        <v>160</v>
      </c>
      <c r="J129" s="108">
        <v>5422</v>
      </c>
      <c r="K129" s="84"/>
      <c r="L129" s="84">
        <v>8016</v>
      </c>
      <c r="M129" s="108">
        <v>262</v>
      </c>
      <c r="N129" s="109">
        <v>8284</v>
      </c>
      <c r="O129" s="34">
        <v>125489.216</v>
      </c>
      <c r="P129" s="72"/>
      <c r="Q129" s="73"/>
      <c r="R129" s="84">
        <v>233.792</v>
      </c>
      <c r="S129" s="85"/>
      <c r="T129" s="116"/>
      <c r="U129" s="1"/>
      <c r="V129" s="121"/>
      <c r="W129" s="20"/>
      <c r="X129" s="44"/>
      <c r="Y129" s="30"/>
      <c r="Z129" s="33"/>
      <c r="AB129" s="33"/>
      <c r="AC129" s="33"/>
    </row>
    <row r="130" spans="1:53">
      <c r="A130" s="9"/>
      <c r="B130" s="78">
        <f t="shared" si="1"/>
        <v>1984</v>
      </c>
      <c r="C130" s="59">
        <v>96.5</v>
      </c>
      <c r="D130" s="35">
        <v>2231</v>
      </c>
      <c r="E130" s="35">
        <v>135</v>
      </c>
      <c r="F130" s="36"/>
      <c r="G130" s="37">
        <v>61</v>
      </c>
      <c r="H130" s="36"/>
      <c r="I130" s="35">
        <v>165</v>
      </c>
      <c r="J130" s="35">
        <v>5908</v>
      </c>
      <c r="K130" s="38">
        <v>62</v>
      </c>
      <c r="L130" s="36">
        <v>8562</v>
      </c>
      <c r="M130" s="35">
        <v>267</v>
      </c>
      <c r="N130" s="39">
        <v>8829</v>
      </c>
      <c r="O130" s="84">
        <v>127161.802</v>
      </c>
      <c r="Q130" s="95"/>
      <c r="R130" s="36">
        <v>235.82499999999999</v>
      </c>
      <c r="S130" s="40"/>
      <c r="T130" s="41"/>
      <c r="U130" s="42"/>
      <c r="V130" s="110"/>
      <c r="W130" s="20"/>
      <c r="X130" s="65"/>
      <c r="Y130" s="30"/>
      <c r="Z130" s="33"/>
      <c r="AB130" s="33"/>
      <c r="AC130" s="33"/>
    </row>
    <row r="131" spans="1:53">
      <c r="A131" s="9"/>
      <c r="B131" s="78">
        <f t="shared" si="1"/>
        <v>1985</v>
      </c>
      <c r="C131" s="103">
        <v>99.6</v>
      </c>
      <c r="D131" s="108">
        <v>2290</v>
      </c>
      <c r="E131" s="108">
        <v>132</v>
      </c>
      <c r="F131" s="84"/>
      <c r="G131">
        <v>63</v>
      </c>
      <c r="H131" s="84"/>
      <c r="I131" s="108">
        <v>142</v>
      </c>
      <c r="J131" s="108">
        <v>5675</v>
      </c>
      <c r="K131" s="115">
        <v>59</v>
      </c>
      <c r="L131" s="84">
        <v>8361</v>
      </c>
      <c r="M131" s="108">
        <v>275</v>
      </c>
      <c r="N131" s="109">
        <v>8636</v>
      </c>
      <c r="O131" s="84">
        <v>126425.30100000001</v>
      </c>
      <c r="Q131" s="1">
        <v>177133.28200000001</v>
      </c>
      <c r="R131" s="84">
        <v>237.92400000000001</v>
      </c>
      <c r="S131" s="85"/>
      <c r="T131" s="116"/>
      <c r="U131" s="1"/>
      <c r="V131" s="110"/>
      <c r="W131" s="20"/>
      <c r="X131" s="65"/>
      <c r="Y131" s="30"/>
      <c r="Z131" s="33"/>
      <c r="AB131" s="33"/>
      <c r="AC131" s="33"/>
    </row>
    <row r="132" spans="1:53">
      <c r="A132" s="9"/>
      <c r="B132" s="78">
        <f t="shared" si="1"/>
        <v>1986</v>
      </c>
      <c r="C132" s="103">
        <v>103.9</v>
      </c>
      <c r="D132" s="108">
        <v>2333</v>
      </c>
      <c r="E132" s="108">
        <v>130</v>
      </c>
      <c r="F132" s="84"/>
      <c r="G132">
        <v>53</v>
      </c>
      <c r="H132" s="84"/>
      <c r="I132" s="108">
        <v>139</v>
      </c>
      <c r="J132" s="108">
        <v>5753</v>
      </c>
      <c r="K132" s="115">
        <v>63</v>
      </c>
      <c r="L132" s="84">
        <v>8471</v>
      </c>
      <c r="M132" s="108">
        <v>306</v>
      </c>
      <c r="N132" s="109">
        <v>8777</v>
      </c>
      <c r="O132" s="84">
        <v>128519.55100000001</v>
      </c>
      <c r="Q132" s="95"/>
      <c r="R132" s="84">
        <v>240.13300000000001</v>
      </c>
      <c r="S132" s="85"/>
      <c r="T132" s="116"/>
      <c r="U132" s="1"/>
      <c r="V132" s="110"/>
      <c r="W132" s="20"/>
      <c r="X132" s="65"/>
      <c r="Z132" s="33"/>
      <c r="AB132" s="33"/>
      <c r="AC132" s="33"/>
    </row>
    <row r="133" spans="1:53">
      <c r="A133" s="9"/>
      <c r="B133" s="78">
        <f t="shared" si="1"/>
        <v>1987</v>
      </c>
      <c r="C133" s="103">
        <v>107.6</v>
      </c>
      <c r="D133" s="108">
        <v>2402</v>
      </c>
      <c r="E133" s="108">
        <v>133</v>
      </c>
      <c r="F133" s="84"/>
      <c r="G133">
        <v>70</v>
      </c>
      <c r="H133" s="84"/>
      <c r="I133" s="108">
        <v>141</v>
      </c>
      <c r="J133" s="108">
        <v>5614</v>
      </c>
      <c r="K133" s="115">
        <v>64</v>
      </c>
      <c r="L133" s="84">
        <v>8424</v>
      </c>
      <c r="M133" s="108">
        <v>311</v>
      </c>
      <c r="N133" s="109">
        <v>8735</v>
      </c>
      <c r="O133" s="84">
        <v>129980.193</v>
      </c>
      <c r="Q133" s="95"/>
      <c r="R133" s="84">
        <v>242.28899999999999</v>
      </c>
      <c r="S133" s="85"/>
      <c r="T133" s="116"/>
      <c r="U133" s="1"/>
      <c r="V133" s="110"/>
      <c r="W133" s="20"/>
      <c r="Z133" s="33"/>
      <c r="AB133" s="33"/>
      <c r="AC133" s="33"/>
    </row>
    <row r="134" spans="1:53">
      <c r="A134" s="9"/>
      <c r="B134" s="78">
        <f t="shared" si="1"/>
        <v>1988</v>
      </c>
      <c r="C134" s="103">
        <v>109.6</v>
      </c>
      <c r="D134" s="108">
        <v>2308</v>
      </c>
      <c r="E134" s="108">
        <v>154</v>
      </c>
      <c r="F134" s="84"/>
      <c r="G134">
        <v>80</v>
      </c>
      <c r="H134" s="84"/>
      <c r="I134" s="108">
        <v>136</v>
      </c>
      <c r="J134" s="108">
        <v>5590</v>
      </c>
      <c r="K134" s="115">
        <v>73</v>
      </c>
      <c r="L134" s="84">
        <v>8341</v>
      </c>
      <c r="M134" s="108">
        <v>325</v>
      </c>
      <c r="N134" s="109">
        <v>8666</v>
      </c>
      <c r="O134" s="84">
        <v>132343.51500000001</v>
      </c>
      <c r="Q134" s="95"/>
      <c r="R134" s="84">
        <v>244.499</v>
      </c>
      <c r="S134" s="85"/>
      <c r="T134" s="116"/>
      <c r="U134" s="1"/>
      <c r="V134" s="110"/>
      <c r="W134" s="20"/>
      <c r="X134" s="64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</row>
    <row r="135" spans="1:53">
      <c r="A135" s="9"/>
      <c r="B135" s="78">
        <f t="shared" si="1"/>
        <v>1989</v>
      </c>
      <c r="C135" s="103">
        <v>113.6</v>
      </c>
      <c r="D135" s="108">
        <v>2542</v>
      </c>
      <c r="E135" s="108">
        <v>162</v>
      </c>
      <c r="F135" s="84"/>
      <c r="G135">
        <v>77</v>
      </c>
      <c r="H135" s="84"/>
      <c r="I135" s="108">
        <v>130</v>
      </c>
      <c r="J135" s="108">
        <v>5620</v>
      </c>
      <c r="K135" s="115">
        <v>70</v>
      </c>
      <c r="L135" s="84">
        <v>8601</v>
      </c>
      <c r="M135" s="108">
        <v>330</v>
      </c>
      <c r="N135" s="109">
        <v>8931</v>
      </c>
      <c r="O135" s="84">
        <v>133009.69500000001</v>
      </c>
      <c r="Q135" s="95"/>
      <c r="R135" s="84">
        <v>246.81899999999999</v>
      </c>
      <c r="S135" s="85"/>
      <c r="T135" s="116"/>
      <c r="U135" s="1"/>
      <c r="V135" s="110"/>
      <c r="W135" s="20"/>
      <c r="X135" s="64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</row>
    <row r="136" spans="1:53">
      <c r="A136" s="9"/>
      <c r="B136" s="78">
        <f t="shared" si="1"/>
        <v>1990</v>
      </c>
      <c r="C136" s="103">
        <v>118.3</v>
      </c>
      <c r="D136" s="108">
        <v>2346</v>
      </c>
      <c r="E136" s="108">
        <v>175</v>
      </c>
      <c r="F136" s="84"/>
      <c r="G136">
        <v>79</v>
      </c>
      <c r="H136" s="84"/>
      <c r="I136" s="108">
        <v>126</v>
      </c>
      <c r="J136" s="108">
        <v>5677</v>
      </c>
      <c r="K136" s="115">
        <v>68</v>
      </c>
      <c r="L136" s="84">
        <v>8471</v>
      </c>
      <c r="M136" s="108">
        <v>328</v>
      </c>
      <c r="N136" s="109">
        <v>8799</v>
      </c>
      <c r="O136" s="84">
        <v>132164.32999999999</v>
      </c>
      <c r="Q136" s="95">
        <v>188797.91399999999</v>
      </c>
      <c r="R136" s="84">
        <v>249.62299999999999</v>
      </c>
      <c r="S136" s="85">
        <v>187.1</v>
      </c>
      <c r="T136" s="87">
        <f>+L136/S136</f>
        <v>45.275253874933192</v>
      </c>
      <c r="U136" s="1">
        <v>6069589</v>
      </c>
      <c r="V136" s="110">
        <v>5.0999999999999997E-2</v>
      </c>
      <c r="W136" s="20"/>
      <c r="X136" s="64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</row>
    <row r="137" spans="1:53">
      <c r="A137" s="9"/>
      <c r="B137" s="78">
        <f t="shared" si="1"/>
        <v>1991</v>
      </c>
      <c r="C137" s="103">
        <v>124</v>
      </c>
      <c r="D137" s="108">
        <v>2172</v>
      </c>
      <c r="E137" s="108">
        <v>184</v>
      </c>
      <c r="F137" s="84"/>
      <c r="G137">
        <v>81</v>
      </c>
      <c r="H137" s="84"/>
      <c r="I137" s="108">
        <v>125</v>
      </c>
      <c r="J137" s="108">
        <v>5624</v>
      </c>
      <c r="K137" s="115">
        <v>71</v>
      </c>
      <c r="L137" s="84">
        <v>8257</v>
      </c>
      <c r="M137" s="108">
        <v>318</v>
      </c>
      <c r="N137" s="109">
        <v>8575</v>
      </c>
      <c r="O137" s="44">
        <v>128299.601</v>
      </c>
      <c r="Q137" s="1">
        <v>192313.834</v>
      </c>
      <c r="R137" s="84">
        <v>252.98099999999999</v>
      </c>
      <c r="S137" s="85"/>
      <c r="T137" s="116"/>
      <c r="U137" s="1"/>
      <c r="V137" s="106"/>
      <c r="W137" s="29"/>
      <c r="X137" s="64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</row>
    <row r="138" spans="1:53">
      <c r="A138" s="9"/>
      <c r="B138" s="78">
        <f t="shared" si="1"/>
        <v>1992</v>
      </c>
      <c r="C138" s="103">
        <v>130.69999999999999</v>
      </c>
      <c r="D138" s="108">
        <v>2207</v>
      </c>
      <c r="E138" s="108">
        <v>188</v>
      </c>
      <c r="F138" s="84"/>
      <c r="G138">
        <v>77</v>
      </c>
      <c r="H138" s="84"/>
      <c r="I138" s="108">
        <v>126</v>
      </c>
      <c r="J138" s="108">
        <v>5517</v>
      </c>
      <c r="K138" s="115">
        <v>72</v>
      </c>
      <c r="L138" s="84">
        <v>8187</v>
      </c>
      <c r="M138" s="108">
        <v>314</v>
      </c>
      <c r="N138" s="109">
        <v>8501</v>
      </c>
      <c r="O138" s="44">
        <v>126581.148</v>
      </c>
      <c r="Q138" s="1">
        <v>194427.34599999999</v>
      </c>
      <c r="R138" s="84">
        <v>256.51400000000001</v>
      </c>
      <c r="S138" s="85"/>
      <c r="T138" s="116"/>
      <c r="U138" s="1"/>
      <c r="V138" s="106"/>
      <c r="W138" s="29"/>
      <c r="X138" s="64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</row>
    <row r="139" spans="1:53">
      <c r="A139" s="9"/>
      <c r="B139" s="78">
        <f t="shared" si="1"/>
        <v>1993</v>
      </c>
      <c r="C139" s="103">
        <v>136.19999999999999</v>
      </c>
      <c r="D139" s="108">
        <v>2046</v>
      </c>
      <c r="E139" s="108">
        <v>188</v>
      </c>
      <c r="F139" s="84"/>
      <c r="G139">
        <v>78</v>
      </c>
      <c r="H139" s="84"/>
      <c r="I139" s="108">
        <v>121</v>
      </c>
      <c r="J139" s="108">
        <v>5381</v>
      </c>
      <c r="K139" s="115">
        <v>81</v>
      </c>
      <c r="L139" s="84">
        <v>7895</v>
      </c>
      <c r="M139" s="108">
        <v>322</v>
      </c>
      <c r="N139" s="109">
        <v>8217</v>
      </c>
      <c r="O139" s="44">
        <v>127327.189</v>
      </c>
      <c r="Q139" s="1">
        <v>198041.33799999999</v>
      </c>
      <c r="R139" s="84">
        <v>259.91899999999998</v>
      </c>
      <c r="S139" s="85"/>
      <c r="T139" s="116"/>
      <c r="U139" s="1"/>
      <c r="V139" s="106"/>
      <c r="W139" s="69"/>
      <c r="X139" s="64"/>
      <c r="Y139" s="69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20"/>
      <c r="AV139" s="43"/>
      <c r="AW139" s="20"/>
      <c r="AX139" s="43"/>
      <c r="AY139" s="20"/>
      <c r="AZ139" s="43"/>
      <c r="BA139" s="20"/>
    </row>
    <row r="140" spans="1:53">
      <c r="A140" s="9"/>
      <c r="B140" s="78">
        <f t="shared" si="1"/>
        <v>1994</v>
      </c>
      <c r="C140" s="103">
        <v>140.30000000000001</v>
      </c>
      <c r="D140" s="108">
        <v>2169</v>
      </c>
      <c r="E140" s="108">
        <v>284</v>
      </c>
      <c r="F140" s="84"/>
      <c r="G140">
        <v>80</v>
      </c>
      <c r="H140" s="84"/>
      <c r="I140" s="108">
        <v>118</v>
      </c>
      <c r="J140" s="108">
        <v>4871</v>
      </c>
      <c r="K140" s="115">
        <v>88</v>
      </c>
      <c r="L140" s="84">
        <v>7610</v>
      </c>
      <c r="M140" s="108">
        <v>339</v>
      </c>
      <c r="N140" s="109">
        <v>7949</v>
      </c>
      <c r="O140" s="44">
        <v>127883.469</v>
      </c>
      <c r="Q140" s="1">
        <v>201801.91800000001</v>
      </c>
      <c r="R140" s="87">
        <v>263.12599999999998</v>
      </c>
      <c r="S140" s="122"/>
      <c r="T140" s="116"/>
      <c r="U140" s="1"/>
      <c r="V140" s="106"/>
      <c r="W140" s="29"/>
      <c r="X140" s="64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43"/>
      <c r="AW140" s="43"/>
      <c r="AX140" s="43"/>
      <c r="AY140" s="43"/>
      <c r="AZ140" s="43"/>
      <c r="BA140" s="43"/>
    </row>
    <row r="141" spans="1:53">
      <c r="A141" s="9"/>
      <c r="B141" s="78">
        <f t="shared" si="1"/>
        <v>1995</v>
      </c>
      <c r="C141" s="103">
        <v>144.5</v>
      </c>
      <c r="D141" s="108">
        <v>2033</v>
      </c>
      <c r="E141" s="108">
        <v>251</v>
      </c>
      <c r="F141" s="84"/>
      <c r="G141">
        <v>80</v>
      </c>
      <c r="H141" s="84"/>
      <c r="I141" s="108">
        <v>119</v>
      </c>
      <c r="J141" s="108">
        <v>4848</v>
      </c>
      <c r="K141" s="115">
        <v>88</v>
      </c>
      <c r="L141" s="84">
        <v>7419</v>
      </c>
      <c r="M141" s="108">
        <v>344</v>
      </c>
      <c r="N141" s="109">
        <v>7763</v>
      </c>
      <c r="O141" s="44">
        <v>128386.77499999999</v>
      </c>
      <c r="Q141" s="1">
        <v>205427.212</v>
      </c>
      <c r="R141" s="87">
        <v>266.27800000000002</v>
      </c>
      <c r="S141" s="122"/>
      <c r="T141" s="116"/>
      <c r="U141" s="1"/>
      <c r="V141" s="106"/>
      <c r="W141" s="29"/>
      <c r="X141" s="6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</row>
    <row r="142" spans="1:53">
      <c r="A142" s="9"/>
      <c r="B142" s="78">
        <f t="shared" si="1"/>
        <v>1996</v>
      </c>
      <c r="C142" s="103">
        <v>148.19999999999999</v>
      </c>
      <c r="D142" s="108">
        <v>2157</v>
      </c>
      <c r="E142" s="108">
        <v>261</v>
      </c>
      <c r="F142" s="84"/>
      <c r="G142">
        <v>81</v>
      </c>
      <c r="H142" s="84"/>
      <c r="I142" s="108">
        <v>117</v>
      </c>
      <c r="J142" s="108">
        <v>4887</v>
      </c>
      <c r="K142" s="115">
        <v>93</v>
      </c>
      <c r="L142" s="84">
        <v>7596</v>
      </c>
      <c r="M142" s="108">
        <v>352</v>
      </c>
      <c r="N142" s="109">
        <v>7948</v>
      </c>
      <c r="O142" s="67">
        <v>129728.341</v>
      </c>
      <c r="Q142" s="1">
        <v>210441.24900000001</v>
      </c>
      <c r="R142" s="87">
        <v>269.39400000000001</v>
      </c>
      <c r="S142" s="122"/>
      <c r="T142" s="87"/>
      <c r="U142" s="1"/>
      <c r="V142" s="106"/>
      <c r="W142" s="69"/>
      <c r="X142" s="6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</row>
    <row r="143" spans="1:53">
      <c r="A143" s="9"/>
      <c r="B143" s="78">
        <f t="shared" si="1"/>
        <v>1997</v>
      </c>
      <c r="C143" s="103">
        <v>152.4</v>
      </c>
      <c r="D143" s="108">
        <v>2430</v>
      </c>
      <c r="E143" s="108">
        <v>262</v>
      </c>
      <c r="F143" s="84"/>
      <c r="G143">
        <v>92</v>
      </c>
      <c r="H143" s="84"/>
      <c r="I143" s="108">
        <v>121</v>
      </c>
      <c r="J143" s="108">
        <v>5013</v>
      </c>
      <c r="K143" s="115">
        <v>99</v>
      </c>
      <c r="L143" s="84">
        <v>8017</v>
      </c>
      <c r="M143" s="108">
        <v>357</v>
      </c>
      <c r="N143" s="109">
        <v>8374</v>
      </c>
      <c r="O143" s="67">
        <v>129748.704</v>
      </c>
      <c r="Q143" s="1">
        <v>211580.033</v>
      </c>
      <c r="R143" s="87">
        <v>272.64699999999999</v>
      </c>
      <c r="S143" s="122"/>
      <c r="T143" s="87"/>
      <c r="U143" s="1"/>
      <c r="V143" s="123"/>
      <c r="W143" s="69"/>
      <c r="X143" s="6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</row>
    <row r="144" spans="1:53">
      <c r="A144" s="9"/>
      <c r="B144" s="78">
        <f t="shared" si="1"/>
        <v>1998</v>
      </c>
      <c r="C144" s="103">
        <v>156.9</v>
      </c>
      <c r="D144" s="108">
        <v>2393</v>
      </c>
      <c r="E144" s="108">
        <v>276</v>
      </c>
      <c r="F144" s="84"/>
      <c r="G144">
        <v>89</v>
      </c>
      <c r="H144" s="84"/>
      <c r="I144" s="108">
        <v>117</v>
      </c>
      <c r="J144" s="108">
        <v>5399</v>
      </c>
      <c r="K144" s="115">
        <v>95</v>
      </c>
      <c r="L144" s="84">
        <v>8369</v>
      </c>
      <c r="M144" s="108">
        <v>381</v>
      </c>
      <c r="N144" s="109">
        <v>8750</v>
      </c>
      <c r="O144" s="67">
        <v>131838.538</v>
      </c>
      <c r="Q144" s="1">
        <v>215496.003</v>
      </c>
      <c r="R144" s="87">
        <v>275.85399999999998</v>
      </c>
      <c r="S144" s="122"/>
      <c r="T144" s="87"/>
      <c r="U144" s="1"/>
      <c r="V144" s="106"/>
      <c r="W144" s="69"/>
      <c r="X144" s="6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</row>
    <row r="145" spans="1:60">
      <c r="A145" s="9"/>
      <c r="B145" s="78">
        <f t="shared" si="1"/>
        <v>1999</v>
      </c>
      <c r="C145" s="103">
        <v>160.5</v>
      </c>
      <c r="D145" s="108">
        <v>2521</v>
      </c>
      <c r="E145" s="108">
        <v>292</v>
      </c>
      <c r="F145" s="84"/>
      <c r="G145">
        <v>91</v>
      </c>
      <c r="H145" s="84"/>
      <c r="I145" s="108">
        <v>120</v>
      </c>
      <c r="J145" s="108">
        <v>5648</v>
      </c>
      <c r="K145" s="115">
        <v>100</v>
      </c>
      <c r="L145" s="84">
        <v>8772</v>
      </c>
      <c r="M145" s="108">
        <v>396</v>
      </c>
      <c r="N145" s="109">
        <v>9168</v>
      </c>
      <c r="O145" s="67">
        <v>132432.04399999999</v>
      </c>
      <c r="Q145" s="1">
        <v>220461.05600000001</v>
      </c>
      <c r="R145" s="87">
        <v>279.04000000000002</v>
      </c>
      <c r="S145" s="122"/>
      <c r="T145" s="87"/>
      <c r="U145" s="1"/>
      <c r="V145" s="123"/>
      <c r="W145" s="68"/>
      <c r="X145" s="6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</row>
    <row r="146" spans="1:60">
      <c r="A146" s="9"/>
      <c r="B146" s="78">
        <f t="shared" si="1"/>
        <v>2000</v>
      </c>
      <c r="C146" s="103">
        <v>163</v>
      </c>
      <c r="D146" s="108">
        <v>2632</v>
      </c>
      <c r="E146" s="108">
        <v>320</v>
      </c>
      <c r="F146" s="87"/>
      <c r="G146">
        <v>93</v>
      </c>
      <c r="H146" s="87"/>
      <c r="I146" s="108">
        <v>122</v>
      </c>
      <c r="J146" s="108">
        <v>5678</v>
      </c>
      <c r="K146" s="115">
        <v>105</v>
      </c>
      <c r="L146" s="84">
        <v>8950</v>
      </c>
      <c r="M146" s="108">
        <v>413</v>
      </c>
      <c r="N146" s="109">
        <v>9363</v>
      </c>
      <c r="O146" s="67">
        <v>133621.42000000001</v>
      </c>
      <c r="Q146" s="1">
        <v>225821.24100000001</v>
      </c>
      <c r="R146" s="87">
        <v>282.22399999999999</v>
      </c>
      <c r="S146" s="122">
        <v>222.4</v>
      </c>
      <c r="T146" s="87">
        <f>+L146/S146</f>
        <v>40.242805755395679</v>
      </c>
      <c r="U146" s="1">
        <v>6067703</v>
      </c>
      <c r="V146" s="110">
        <v>4.7E-2</v>
      </c>
      <c r="W146" s="68"/>
      <c r="X146" s="6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</row>
    <row r="147" spans="1:60">
      <c r="A147" s="9"/>
      <c r="B147" s="78">
        <f t="shared" si="1"/>
        <v>2001</v>
      </c>
      <c r="C147" s="103">
        <v>166.6</v>
      </c>
      <c r="D147" s="108">
        <v>2728</v>
      </c>
      <c r="E147" s="108">
        <v>336</v>
      </c>
      <c r="F147" s="87"/>
      <c r="G147">
        <v>97</v>
      </c>
      <c r="H147" s="87"/>
      <c r="I147" s="108">
        <v>119</v>
      </c>
      <c r="J147" s="108">
        <v>5849</v>
      </c>
      <c r="K147" s="115">
        <v>105</v>
      </c>
      <c r="L147" s="84">
        <v>9234</v>
      </c>
      <c r="M147" s="108">
        <v>419</v>
      </c>
      <c r="N147" s="109">
        <v>9653</v>
      </c>
      <c r="O147" s="67">
        <v>137633.467</v>
      </c>
      <c r="Q147" s="1">
        <v>235331.38200000001</v>
      </c>
      <c r="R147" s="87">
        <v>285.31799999999998</v>
      </c>
      <c r="S147" s="124"/>
      <c r="T147" s="87"/>
      <c r="U147" s="1"/>
      <c r="V147" s="125"/>
      <c r="W147" s="68"/>
      <c r="X147" s="6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</row>
    <row r="148" spans="1:60">
      <c r="A148" s="9"/>
      <c r="B148" s="78">
        <f t="shared" si="1"/>
        <v>2002</v>
      </c>
      <c r="C148" s="103">
        <v>172.2</v>
      </c>
      <c r="D148" s="108">
        <v>2688</v>
      </c>
      <c r="E148" s="108">
        <v>337</v>
      </c>
      <c r="F148" s="108"/>
      <c r="G148">
        <v>97</v>
      </c>
      <c r="H148" s="87"/>
      <c r="I148" s="108">
        <v>116</v>
      </c>
      <c r="J148" s="108">
        <v>5868</v>
      </c>
      <c r="K148" s="115">
        <v>103</v>
      </c>
      <c r="L148" s="84">
        <v>9209</v>
      </c>
      <c r="M148" s="108">
        <v>414</v>
      </c>
      <c r="N148" s="109">
        <v>9623</v>
      </c>
      <c r="O148" s="67">
        <v>135920.677</v>
      </c>
      <c r="Q148" s="1">
        <v>234624.13500000001</v>
      </c>
      <c r="R148" s="87">
        <v>288.36900000000003</v>
      </c>
      <c r="S148" s="122"/>
      <c r="T148" s="87"/>
      <c r="U148" s="1"/>
      <c r="V148" s="125"/>
      <c r="W148" s="68"/>
      <c r="X148" s="6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</row>
    <row r="149" spans="1:60">
      <c r="A149" s="9"/>
      <c r="B149" s="78">
        <f t="shared" si="1"/>
        <v>2003</v>
      </c>
      <c r="C149" s="103">
        <v>177.1</v>
      </c>
      <c r="D149" s="108">
        <v>2667</v>
      </c>
      <c r="E149" s="108">
        <v>338</v>
      </c>
      <c r="F149" s="108"/>
      <c r="G149">
        <v>107</v>
      </c>
      <c r="H149" s="87"/>
      <c r="I149" s="108">
        <v>109</v>
      </c>
      <c r="J149" s="108">
        <v>5692</v>
      </c>
      <c r="K149" s="115">
        <v>111</v>
      </c>
      <c r="L149" s="84">
        <v>9024</v>
      </c>
      <c r="M149" s="108">
        <v>410</v>
      </c>
      <c r="N149" s="109">
        <v>9434</v>
      </c>
      <c r="O149" s="67">
        <v>135669.897</v>
      </c>
      <c r="Q149" s="1">
        <v>236760.033</v>
      </c>
      <c r="R149" s="87">
        <v>291.3</v>
      </c>
      <c r="S149" s="122"/>
      <c r="T149" s="87"/>
      <c r="U149" s="1"/>
      <c r="V149" s="125"/>
      <c r="W149" s="68"/>
      <c r="X149" s="6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</row>
    <row r="150" spans="1:60">
      <c r="A150" s="9"/>
      <c r="B150" s="78">
        <f t="shared" si="1"/>
        <v>2004</v>
      </c>
      <c r="C150" s="103">
        <v>179.88</v>
      </c>
      <c r="D150" s="108">
        <v>2748</v>
      </c>
      <c r="E150" s="108">
        <v>350</v>
      </c>
      <c r="F150" s="108"/>
      <c r="G150">
        <v>112</v>
      </c>
      <c r="H150" s="116"/>
      <c r="I150" s="108">
        <v>106</v>
      </c>
      <c r="J150" s="108">
        <v>5731</v>
      </c>
      <c r="K150" s="115">
        <v>114</v>
      </c>
      <c r="L150" s="84">
        <v>9161</v>
      </c>
      <c r="M150" s="108">
        <v>414</v>
      </c>
      <c r="N150" s="109">
        <v>9575</v>
      </c>
      <c r="O150" s="67">
        <v>136430.65100000001</v>
      </c>
      <c r="Q150" s="1">
        <v>243010.549</v>
      </c>
      <c r="R150" s="87">
        <v>294.10000000000002</v>
      </c>
      <c r="S150" s="122"/>
      <c r="T150" s="87"/>
      <c r="U150" s="1"/>
      <c r="V150" s="125"/>
      <c r="W150" s="68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</row>
    <row r="151" spans="1:60">
      <c r="A151" s="9"/>
      <c r="B151" s="78">
        <f t="shared" si="1"/>
        <v>2005</v>
      </c>
      <c r="C151" s="103">
        <v>183.96</v>
      </c>
      <c r="D151" s="108">
        <v>2808</v>
      </c>
      <c r="E151" s="108">
        <v>381</v>
      </c>
      <c r="F151" s="108"/>
      <c r="G151">
        <v>116</v>
      </c>
      <c r="H151" s="116"/>
      <c r="I151" s="108">
        <v>107</v>
      </c>
      <c r="J151" s="108">
        <v>5855</v>
      </c>
      <c r="K151" s="115">
        <v>125</v>
      </c>
      <c r="L151" s="84">
        <v>9392</v>
      </c>
      <c r="M151" s="108">
        <v>423</v>
      </c>
      <c r="N151" s="109">
        <v>9815</v>
      </c>
      <c r="O151" s="67">
        <v>136568.08300000001</v>
      </c>
      <c r="Q151" s="1">
        <v>247421.12</v>
      </c>
      <c r="R151" s="87">
        <v>296.89999999999998</v>
      </c>
      <c r="S151" s="126"/>
      <c r="T151" s="87"/>
      <c r="U151" s="1"/>
      <c r="V151" s="125"/>
      <c r="W151" s="68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</row>
    <row r="152" spans="1:60">
      <c r="A152" s="9"/>
      <c r="B152" s="78">
        <f t="shared" si="1"/>
        <v>2006</v>
      </c>
      <c r="C152" s="103">
        <v>188.9</v>
      </c>
      <c r="D152" s="108">
        <v>2927</v>
      </c>
      <c r="E152" s="108">
        <v>407</v>
      </c>
      <c r="F152" s="108"/>
      <c r="G152">
        <v>122</v>
      </c>
      <c r="H152" s="116"/>
      <c r="I152" s="108">
        <v>100</v>
      </c>
      <c r="J152" s="108">
        <v>5894</v>
      </c>
      <c r="K152" s="115">
        <v>126</v>
      </c>
      <c r="L152" s="84">
        <v>9576</v>
      </c>
      <c r="M152" s="108">
        <v>441</v>
      </c>
      <c r="N152" s="109">
        <v>10017</v>
      </c>
      <c r="O152" s="67">
        <v>135399.94500000001</v>
      </c>
      <c r="P152" s="63"/>
      <c r="Q152" s="1">
        <v>250844.644</v>
      </c>
      <c r="R152" s="87">
        <v>299.8</v>
      </c>
      <c r="S152" s="122"/>
      <c r="T152" s="116"/>
      <c r="U152" s="1"/>
      <c r="V152" s="125"/>
      <c r="W152" s="68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</row>
    <row r="153" spans="1:60" ht="14" customHeight="1">
      <c r="A153" s="9"/>
      <c r="B153" s="78">
        <f t="shared" si="1"/>
        <v>2007</v>
      </c>
      <c r="C153" s="103">
        <v>195.3</v>
      </c>
      <c r="D153" s="17">
        <v>3460</v>
      </c>
      <c r="E153" s="17">
        <v>419</v>
      </c>
      <c r="F153" s="108"/>
      <c r="G153">
        <v>190</v>
      </c>
      <c r="H153" s="87"/>
      <c r="I153" s="17">
        <v>97</v>
      </c>
      <c r="J153" s="108">
        <v>5413</v>
      </c>
      <c r="K153" s="127">
        <v>209</v>
      </c>
      <c r="L153" s="84">
        <v>9788</v>
      </c>
      <c r="M153" s="17">
        <v>459</v>
      </c>
      <c r="N153" s="109">
        <v>10247</v>
      </c>
      <c r="O153" s="67">
        <v>135932.93</v>
      </c>
      <c r="P153" s="63">
        <v>196491.17583247399</v>
      </c>
      <c r="Q153" s="1">
        <v>254403.08100000001</v>
      </c>
      <c r="R153" s="87">
        <v>301.2</v>
      </c>
      <c r="S153" s="122"/>
      <c r="T153" s="116"/>
      <c r="U153" s="1"/>
      <c r="V153" s="125"/>
      <c r="W153" s="68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</row>
    <row r="154" spans="1:60">
      <c r="A154" s="9"/>
      <c r="B154" s="78">
        <f t="shared" si="1"/>
        <v>2008</v>
      </c>
      <c r="C154" s="103">
        <v>201.6</v>
      </c>
      <c r="D154" s="17">
        <v>3547</v>
      </c>
      <c r="E154" s="17">
        <v>454</v>
      </c>
      <c r="F154" s="108"/>
      <c r="G154">
        <v>183</v>
      </c>
      <c r="H154" s="87"/>
      <c r="I154" s="17">
        <v>101</v>
      </c>
      <c r="J154" s="108">
        <v>5573</v>
      </c>
      <c r="K154" s="127">
        <v>191</v>
      </c>
      <c r="L154" s="84">
        <v>10049</v>
      </c>
      <c r="M154" s="17">
        <v>472</v>
      </c>
      <c r="N154" s="109">
        <v>10521</v>
      </c>
      <c r="O154" s="67">
        <v>137079.84299999999</v>
      </c>
      <c r="P154" s="1">
        <v>196762.92667732557</v>
      </c>
      <c r="Q154" s="1">
        <v>255917.66399999999</v>
      </c>
      <c r="R154" s="87">
        <v>304.10000000000002</v>
      </c>
      <c r="S154" s="122"/>
      <c r="T154" s="116"/>
      <c r="U154" s="1"/>
      <c r="V154" s="125"/>
      <c r="W154" s="68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</row>
    <row r="155" spans="1:60">
      <c r="A155" s="9"/>
      <c r="B155" s="78">
        <f t="shared" si="1"/>
        <v>2009</v>
      </c>
      <c r="C155" s="103">
        <v>207.34200000000001</v>
      </c>
      <c r="D155" s="17">
        <v>3490</v>
      </c>
      <c r="E155" s="17">
        <v>465</v>
      </c>
      <c r="F155" s="17"/>
      <c r="G155">
        <v>212</v>
      </c>
      <c r="H155" s="87"/>
      <c r="I155" s="17">
        <v>104</v>
      </c>
      <c r="J155" s="108">
        <v>5452</v>
      </c>
      <c r="K155" s="127">
        <v>190</v>
      </c>
      <c r="L155" s="84">
        <v>9913</v>
      </c>
      <c r="M155" s="17">
        <v>468</v>
      </c>
      <c r="N155" s="109">
        <v>10381</v>
      </c>
      <c r="O155" s="67">
        <v>134879.6</v>
      </c>
      <c r="P155" s="1">
        <v>193979.65356497699</v>
      </c>
      <c r="Q155" s="1">
        <v>254212.611</v>
      </c>
      <c r="R155" s="87">
        <v>306.8</v>
      </c>
      <c r="S155" s="122"/>
      <c r="T155" s="116"/>
      <c r="U155" s="1"/>
      <c r="V155" s="110"/>
      <c r="W155" s="68"/>
      <c r="X155" s="43"/>
      <c r="Y155" s="43"/>
      <c r="Z155" s="43"/>
      <c r="AA155" s="43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</row>
    <row r="156" spans="1:60">
      <c r="A156" s="9"/>
      <c r="B156" s="78">
        <f t="shared" si="1"/>
        <v>2010</v>
      </c>
      <c r="C156" s="103">
        <v>215.303</v>
      </c>
      <c r="D156" s="17">
        <v>3550</v>
      </c>
      <c r="E156" s="17">
        <v>457</v>
      </c>
      <c r="F156" s="17"/>
      <c r="G156">
        <v>202</v>
      </c>
      <c r="H156" s="87"/>
      <c r="I156" s="17">
        <v>99</v>
      </c>
      <c r="J156" s="108">
        <v>5256</v>
      </c>
      <c r="K156" s="127">
        <v>190</v>
      </c>
      <c r="L156" s="84">
        <v>9754</v>
      </c>
      <c r="M156" s="17">
        <v>464</v>
      </c>
      <c r="N156" s="109">
        <v>10218</v>
      </c>
      <c r="O156" s="67">
        <v>130892.24</v>
      </c>
      <c r="P156" s="1">
        <v>190202.78240511476</v>
      </c>
      <c r="Q156" s="1">
        <v>250070.04800000001</v>
      </c>
      <c r="R156" s="87">
        <v>309.3</v>
      </c>
      <c r="S156" s="122">
        <v>249.3</v>
      </c>
      <c r="T156" s="87">
        <f>+L156/S156</f>
        <v>39.125551544324104</v>
      </c>
      <c r="U156" s="1">
        <v>6769000</v>
      </c>
      <c r="V156" s="110">
        <v>4.9000000000000002E-2</v>
      </c>
      <c r="W156" s="68"/>
      <c r="X156" s="43"/>
      <c r="Y156" s="43"/>
      <c r="Z156" s="43"/>
      <c r="AA156" s="43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</row>
    <row r="157" spans="1:60">
      <c r="A157" s="9"/>
      <c r="B157" s="78">
        <f t="shared" si="1"/>
        <v>2011</v>
      </c>
      <c r="C157" s="103">
        <v>214.53700000000001</v>
      </c>
      <c r="D157" s="17">
        <v>3647</v>
      </c>
      <c r="E157" s="17">
        <v>479</v>
      </c>
      <c r="F157" s="17"/>
      <c r="G157" s="1">
        <v>203</v>
      </c>
      <c r="H157" s="87"/>
      <c r="I157" s="17">
        <v>98</v>
      </c>
      <c r="J157" s="17">
        <v>5235</v>
      </c>
      <c r="K157" s="127">
        <v>191</v>
      </c>
      <c r="L157" s="84">
        <v>9853</v>
      </c>
      <c r="M157" s="17">
        <v>466</v>
      </c>
      <c r="N157" s="109">
        <v>10319</v>
      </c>
      <c r="O157" s="67">
        <v>125656.52800000001</v>
      </c>
      <c r="P157" s="1">
        <v>183522.63500000001</v>
      </c>
      <c r="Q157" s="1">
        <v>253215.68100000001</v>
      </c>
      <c r="R157" s="1">
        <v>312</v>
      </c>
      <c r="S157" s="147" t="s">
        <v>17</v>
      </c>
      <c r="T157" s="147"/>
      <c r="U157" s="147"/>
      <c r="V157" s="110"/>
      <c r="W157" s="68"/>
      <c r="X157" s="43"/>
      <c r="Y157" s="43"/>
      <c r="Z157" s="43"/>
      <c r="AA157" s="43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2"/>
      <c r="BC157" s="2"/>
      <c r="BD157" s="2"/>
      <c r="BE157" s="2"/>
      <c r="BF157" s="2"/>
    </row>
    <row r="158" spans="1:60">
      <c r="A158" s="9"/>
      <c r="B158" s="78">
        <f t="shared" si="1"/>
        <v>2012</v>
      </c>
      <c r="C158" s="103">
        <v>218.05600000000001</v>
      </c>
      <c r="D158" s="17">
        <v>3743</v>
      </c>
      <c r="E158" s="17">
        <v>498</v>
      </c>
      <c r="F158" s="17"/>
      <c r="G158" s="1">
        <v>195</v>
      </c>
      <c r="H158" s="87"/>
      <c r="I158" s="17">
        <v>99</v>
      </c>
      <c r="J158" s="17">
        <v>5367</v>
      </c>
      <c r="K158" s="127">
        <v>211</v>
      </c>
      <c r="L158" s="84">
        <v>10113</v>
      </c>
      <c r="M158" s="17">
        <v>471</v>
      </c>
      <c r="N158" s="109">
        <v>10584</v>
      </c>
      <c r="O158" s="67">
        <v>111289.906</v>
      </c>
      <c r="P158" s="1">
        <v>183171.88163708601</v>
      </c>
      <c r="Q158" s="1">
        <v>253639.386</v>
      </c>
      <c r="R158" s="1">
        <v>314</v>
      </c>
      <c r="S158" s="87"/>
      <c r="T158" s="116"/>
      <c r="U158" s="1"/>
      <c r="V158" s="110"/>
      <c r="W158" s="68"/>
      <c r="X158" s="43"/>
      <c r="Y158" s="43"/>
      <c r="Z158" s="43"/>
      <c r="AA158" s="43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5"/>
      <c r="BC158" s="45"/>
      <c r="BD158" s="45"/>
      <c r="BE158" s="45"/>
      <c r="BF158" s="45"/>
      <c r="BG158" s="45"/>
      <c r="BH158" s="45"/>
    </row>
    <row r="159" spans="1:60">
      <c r="A159" s="9"/>
      <c r="B159" s="78">
        <f t="shared" si="1"/>
        <v>2013</v>
      </c>
      <c r="C159" s="103">
        <v>232.95699999999999</v>
      </c>
      <c r="D159" s="17">
        <v>3817</v>
      </c>
      <c r="E159" s="17">
        <v>510</v>
      </c>
      <c r="F159" s="87"/>
      <c r="G159" s="1">
        <v>194</v>
      </c>
      <c r="H159" s="87"/>
      <c r="I159" s="17">
        <v>96</v>
      </c>
      <c r="J159" s="17">
        <v>5330</v>
      </c>
      <c r="K159" s="127">
        <v>223</v>
      </c>
      <c r="L159" s="84">
        <v>10170</v>
      </c>
      <c r="M159" s="17">
        <v>480</v>
      </c>
      <c r="N159" s="109">
        <v>10650</v>
      </c>
      <c r="O159" s="67">
        <v>113676.345</v>
      </c>
      <c r="P159" s="1">
        <v>184497.49031559649</v>
      </c>
      <c r="Q159" s="1">
        <v>255876.82199999999</v>
      </c>
      <c r="R159" s="87">
        <v>316</v>
      </c>
      <c r="S159" s="87"/>
      <c r="T159" s="116"/>
      <c r="U159" s="1"/>
      <c r="V159" s="106"/>
      <c r="W159" s="68"/>
      <c r="X159" s="43"/>
      <c r="Y159" s="43"/>
      <c r="Z159" s="43"/>
      <c r="AA159" s="43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</row>
    <row r="160" spans="1:60">
      <c r="A160" s="9"/>
      <c r="B160" s="78">
        <f t="shared" si="1"/>
        <v>2014</v>
      </c>
      <c r="C160" s="103">
        <v>236.73599999999999</v>
      </c>
      <c r="D160" s="17">
        <v>3928</v>
      </c>
      <c r="E160" s="17">
        <v>531</v>
      </c>
      <c r="F160" s="87"/>
      <c r="G160" s="1">
        <v>198</v>
      </c>
      <c r="H160" s="87"/>
      <c r="I160" s="17">
        <v>96</v>
      </c>
      <c r="J160" s="17">
        <v>5274</v>
      </c>
      <c r="K160" s="127">
        <v>233</v>
      </c>
      <c r="L160" s="84">
        <v>10260</v>
      </c>
      <c r="M160" s="17">
        <v>490</v>
      </c>
      <c r="N160" s="109">
        <v>10750</v>
      </c>
      <c r="O160" s="67">
        <v>113898.845</v>
      </c>
      <c r="P160" s="1">
        <v>187554.92819032658</v>
      </c>
      <c r="Q160" s="1">
        <v>260350.93799999999</v>
      </c>
      <c r="R160" s="87">
        <v>318</v>
      </c>
      <c r="S160" s="87"/>
      <c r="T160" s="116"/>
      <c r="U160" s="1"/>
      <c r="V160" s="106"/>
      <c r="W160" s="68"/>
      <c r="X160" s="43"/>
      <c r="Y160" s="43"/>
      <c r="Z160" s="43"/>
      <c r="AA160" s="43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</row>
    <row r="161" spans="1:53">
      <c r="A161" s="9"/>
      <c r="B161" s="78">
        <f t="shared" si="1"/>
        <v>2015</v>
      </c>
      <c r="C161" s="103">
        <v>237.017</v>
      </c>
      <c r="D161" s="17">
        <v>3860.11</v>
      </c>
      <c r="E161" s="46">
        <v>528.66800000000001</v>
      </c>
      <c r="F161" s="87"/>
      <c r="G161" s="1">
        <v>204</v>
      </c>
      <c r="H161" s="87"/>
      <c r="I161" s="17">
        <v>89.683000000000007</v>
      </c>
      <c r="J161" s="17">
        <v>5198.5739999999996</v>
      </c>
      <c r="K161" s="127">
        <v>222.65600000000001</v>
      </c>
      <c r="L161" s="84">
        <v>10103.691000000001</v>
      </c>
      <c r="M161" s="46">
        <v>495.27499999999998</v>
      </c>
      <c r="N161" s="109">
        <v>10598.966</v>
      </c>
      <c r="O161" s="67">
        <v>112864.228</v>
      </c>
      <c r="P161" s="1">
        <v>189618.30799999999</v>
      </c>
      <c r="Q161" s="1">
        <v>263610.21899999998</v>
      </c>
      <c r="R161" s="87">
        <v>321</v>
      </c>
      <c r="S161" s="87"/>
      <c r="T161" s="87"/>
      <c r="U161" s="1"/>
      <c r="V161" s="106"/>
      <c r="W161" s="68"/>
      <c r="X161" s="43"/>
      <c r="Y161" s="43"/>
      <c r="Z161" s="43"/>
      <c r="AA161" s="43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</row>
    <row r="162" spans="1:53">
      <c r="A162" s="9"/>
      <c r="B162" s="78">
        <f t="shared" si="1"/>
        <v>2016</v>
      </c>
      <c r="C162" s="103">
        <v>240.00800000000001</v>
      </c>
      <c r="D162" s="17">
        <v>3847.9949999999999</v>
      </c>
      <c r="E162" s="17">
        <v>549.55799999999999</v>
      </c>
      <c r="F162" s="87"/>
      <c r="G162" s="87">
        <v>198</v>
      </c>
      <c r="H162" s="87"/>
      <c r="I162" s="17">
        <v>94.072999999999993</v>
      </c>
      <c r="J162" s="17">
        <v>5053.7240000000002</v>
      </c>
      <c r="K162" s="127">
        <v>211.4</v>
      </c>
      <c r="L162" s="84">
        <v>9954.75</v>
      </c>
      <c r="M162" s="17">
        <v>504.16899999999998</v>
      </c>
      <c r="N162" s="128">
        <v>10459.457</v>
      </c>
      <c r="O162" s="67">
        <v>112961.266</v>
      </c>
      <c r="P162" s="1">
        <v>192774.508</v>
      </c>
      <c r="Q162" s="1">
        <v>268799.08299999998</v>
      </c>
      <c r="R162" s="87">
        <v>323</v>
      </c>
      <c r="S162" s="87"/>
      <c r="T162" s="116"/>
      <c r="U162" s="1"/>
      <c r="V162" s="106"/>
      <c r="W162" s="68"/>
      <c r="X162" s="43"/>
      <c r="Y162" s="43"/>
      <c r="Z162" s="43"/>
      <c r="AA162" s="43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</row>
    <row r="163" spans="1:53">
      <c r="A163" s="9"/>
      <c r="B163" s="78">
        <f t="shared" si="1"/>
        <v>2017</v>
      </c>
      <c r="C163" s="103">
        <v>245.12</v>
      </c>
      <c r="D163" s="17">
        <v>3816.2759999999998</v>
      </c>
      <c r="E163" s="17">
        <v>554.66800000000001</v>
      </c>
      <c r="F163" s="87"/>
      <c r="G163" s="87">
        <v>195</v>
      </c>
      <c r="H163" s="87"/>
      <c r="I163" s="17">
        <v>82.733000000000004</v>
      </c>
      <c r="J163" s="17">
        <v>4793.2120000000004</v>
      </c>
      <c r="K163" s="127">
        <v>206.90799999999999</v>
      </c>
      <c r="L163" s="84">
        <v>9648.7969999999987</v>
      </c>
      <c r="M163" s="17">
        <v>502.54399999999998</v>
      </c>
      <c r="N163" s="128">
        <v>10151.609</v>
      </c>
      <c r="O163" s="67">
        <v>111177.02899999999</v>
      </c>
      <c r="P163" s="1">
        <v>193672.37</v>
      </c>
      <c r="Q163" s="1">
        <v>272480.89899999998</v>
      </c>
      <c r="R163" s="87">
        <v>325</v>
      </c>
      <c r="S163" s="109"/>
      <c r="T163" s="109"/>
      <c r="U163" s="109"/>
      <c r="V163" s="106"/>
      <c r="W163" s="68"/>
      <c r="X163" s="43"/>
      <c r="Y163" s="43"/>
      <c r="Z163" s="43"/>
      <c r="AA163" s="43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</row>
    <row r="164" spans="1:53">
      <c r="A164" s="47"/>
      <c r="B164" s="78">
        <f t="shared" si="1"/>
        <v>2018</v>
      </c>
      <c r="C164" s="103">
        <v>251.107</v>
      </c>
      <c r="D164" s="17">
        <v>3724.442</v>
      </c>
      <c r="E164" s="17">
        <v>542.66800000000001</v>
      </c>
      <c r="F164" s="1"/>
      <c r="G164" s="1">
        <v>193</v>
      </c>
      <c r="H164" s="1"/>
      <c r="I164" s="17">
        <v>76.89</v>
      </c>
      <c r="J164" s="17">
        <v>4707.0320000000002</v>
      </c>
      <c r="K164" s="127">
        <v>204.14400000000001</v>
      </c>
      <c r="L164" s="1">
        <v>9448.1759999999995</v>
      </c>
      <c r="M164" s="17">
        <v>505.27300000000002</v>
      </c>
      <c r="N164" s="128">
        <v>9952.5480000000007</v>
      </c>
      <c r="O164" s="67">
        <v>111242.132</v>
      </c>
      <c r="P164" s="1">
        <v>192856.21100000001</v>
      </c>
      <c r="Q164" s="1">
        <v>273602.09999999998</v>
      </c>
      <c r="R164" s="1">
        <v>327</v>
      </c>
      <c r="S164" s="116"/>
      <c r="V164" s="106"/>
      <c r="W164" s="68"/>
      <c r="X164" s="43"/>
      <c r="Y164" s="43"/>
      <c r="Z164" s="4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1:53" ht="14.65" thickBot="1">
      <c r="A165" s="47"/>
      <c r="B165" s="129">
        <v>2019</v>
      </c>
      <c r="C165" s="60">
        <v>255.7</v>
      </c>
      <c r="D165" s="3">
        <v>3798</v>
      </c>
      <c r="E165" s="61">
        <v>503</v>
      </c>
      <c r="F165" s="3"/>
      <c r="G165" s="3">
        <v>180</v>
      </c>
      <c r="H165" s="3"/>
      <c r="I165" s="3">
        <v>82</v>
      </c>
      <c r="J165" s="3">
        <v>4658</v>
      </c>
      <c r="K165" s="3">
        <v>209</v>
      </c>
      <c r="L165" s="3">
        <v>9430</v>
      </c>
      <c r="M165" s="3">
        <v>516</v>
      </c>
      <c r="N165" s="62">
        <v>9945</v>
      </c>
      <c r="O165" s="66">
        <v>108547.71</v>
      </c>
      <c r="P165" s="3">
        <v>194348.815</v>
      </c>
      <c r="Q165" s="3">
        <v>276491.174</v>
      </c>
      <c r="R165" s="3">
        <v>328</v>
      </c>
      <c r="S165" s="3"/>
      <c r="T165" s="61"/>
      <c r="U165" s="61"/>
      <c r="V165" s="130"/>
      <c r="W165" s="68"/>
      <c r="X165" s="43"/>
      <c r="Y165" s="43"/>
      <c r="Z165" s="4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spans="1:53">
      <c r="A166" s="47"/>
      <c r="B166" s="78">
        <v>2020</v>
      </c>
      <c r="C166" s="103"/>
      <c r="D166" s="1"/>
      <c r="E166" s="17"/>
      <c r="F166" s="1"/>
      <c r="G166" s="1"/>
      <c r="H166" s="1"/>
      <c r="I166" s="1"/>
      <c r="J166" s="1"/>
      <c r="K166" s="1"/>
      <c r="L166" s="1"/>
      <c r="M166" s="1"/>
      <c r="N166" s="131"/>
      <c r="O166" s="43"/>
      <c r="P166" s="1"/>
      <c r="Q166" s="1"/>
      <c r="R166" s="1"/>
      <c r="S166" s="1"/>
      <c r="T166" s="17"/>
      <c r="U166" s="17"/>
      <c r="V166" s="106"/>
      <c r="W166" s="70"/>
      <c r="X166" s="43"/>
      <c r="Y166" s="43"/>
      <c r="Z166" s="4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1:53" ht="14.25" customHeight="1">
      <c r="B167" s="132" t="s">
        <v>15</v>
      </c>
      <c r="V167" s="88"/>
      <c r="W167" s="43"/>
      <c r="X167" s="43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1:53">
      <c r="B168" s="133"/>
      <c r="C168" t="s">
        <v>42</v>
      </c>
      <c r="M168" s="116"/>
      <c r="N168" s="116"/>
      <c r="O168" s="116"/>
      <c r="P168" s="116"/>
      <c r="R168" s="116"/>
      <c r="V168" s="88"/>
      <c r="W168" s="43"/>
      <c r="X168" s="43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53">
      <c r="B169" s="133"/>
      <c r="C169" s="134" t="s">
        <v>50</v>
      </c>
      <c r="T169" t="s">
        <v>45</v>
      </c>
      <c r="V169" s="88"/>
      <c r="W169" s="43"/>
      <c r="X169" s="43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53">
      <c r="B170" s="133"/>
      <c r="D170" s="135" t="s">
        <v>46</v>
      </c>
      <c r="V170" s="88"/>
      <c r="W170" s="43"/>
      <c r="X170" s="43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53">
      <c r="B171" s="133"/>
      <c r="D171" s="135" t="s">
        <v>9</v>
      </c>
      <c r="V171" s="88"/>
      <c r="W171" s="43"/>
      <c r="X171" s="43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53">
      <c r="B172" s="133"/>
      <c r="D172" t="s">
        <v>6</v>
      </c>
      <c r="V172" s="88"/>
      <c r="W172" s="43"/>
      <c r="X172" s="43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53">
      <c r="B173" s="133"/>
      <c r="D173" s="135" t="s">
        <v>18</v>
      </c>
      <c r="V173" s="88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53">
      <c r="B174" s="133"/>
      <c r="D174" t="s">
        <v>26</v>
      </c>
      <c r="V174" s="88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1:53">
      <c r="B175" s="133"/>
      <c r="C175" t="s">
        <v>28</v>
      </c>
      <c r="V175" s="88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53">
      <c r="B176" s="133"/>
      <c r="D176" t="s">
        <v>47</v>
      </c>
      <c r="R176" s="136"/>
      <c r="V176" s="88"/>
      <c r="Y176" s="2"/>
      <c r="Z176" s="45"/>
    </row>
    <row r="177" spans="2:37">
      <c r="B177" s="133"/>
      <c r="D177" s="135" t="s">
        <v>48</v>
      </c>
      <c r="N177" t="s">
        <v>29</v>
      </c>
      <c r="V177" s="88"/>
      <c r="X177" s="2"/>
      <c r="Y177" s="45"/>
    </row>
    <row r="178" spans="2:37">
      <c r="B178" s="133"/>
      <c r="D178" t="s">
        <v>31</v>
      </c>
      <c r="H178" s="137"/>
      <c r="I178" s="137"/>
      <c r="J178" s="137"/>
      <c r="K178" s="137"/>
      <c r="L178" s="137"/>
      <c r="M178" s="137"/>
      <c r="N178" s="137"/>
      <c r="O178" s="138"/>
      <c r="Q178" s="138" t="s">
        <v>30</v>
      </c>
      <c r="V178" s="88"/>
      <c r="Y178" s="2"/>
      <c r="Z178" s="45"/>
    </row>
    <row r="179" spans="2:37">
      <c r="B179" s="133"/>
      <c r="D179" s="135" t="s">
        <v>32</v>
      </c>
      <c r="V179" s="88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</row>
    <row r="180" spans="2:37">
      <c r="B180" s="133"/>
      <c r="C180" s="139"/>
      <c r="D180" s="134"/>
      <c r="L180" s="136"/>
      <c r="V180" s="88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</row>
    <row r="181" spans="2:37">
      <c r="B181" s="133"/>
      <c r="C181" s="139" t="s">
        <v>27</v>
      </c>
      <c r="P181" t="s">
        <v>25</v>
      </c>
      <c r="V181" s="88"/>
    </row>
    <row r="182" spans="2:37">
      <c r="B182" s="133"/>
      <c r="C182" s="139" t="s">
        <v>49</v>
      </c>
      <c r="D182" s="139"/>
      <c r="E182" s="139"/>
      <c r="G182" s="138" t="s">
        <v>24</v>
      </c>
      <c r="V182" s="88"/>
      <c r="Y182" s="2"/>
      <c r="Z182" s="45"/>
    </row>
    <row r="183" spans="2:37">
      <c r="B183" s="133"/>
      <c r="C183" s="140" t="s">
        <v>52</v>
      </c>
      <c r="E183" s="138" t="s">
        <v>53</v>
      </c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6"/>
      <c r="R183" s="138"/>
      <c r="S183" s="138"/>
      <c r="T183" s="138"/>
      <c r="U183" s="138"/>
      <c r="V183" s="88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</row>
    <row r="184" spans="2:37" ht="14.65" thickBot="1">
      <c r="B184" s="141"/>
      <c r="C184" s="142"/>
      <c r="D184" s="142"/>
      <c r="E184" s="143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4"/>
      <c r="X184" s="49"/>
      <c r="Z184" s="45"/>
    </row>
    <row r="185" spans="2:37" ht="6.4" customHeight="1">
      <c r="D185" s="48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</row>
    <row r="186" spans="2:37">
      <c r="N186" s="49"/>
      <c r="O186" s="49"/>
      <c r="P186" s="49"/>
      <c r="Q186" s="49"/>
      <c r="R186" s="49"/>
      <c r="S186" s="49"/>
      <c r="X186" s="49"/>
      <c r="Z186" s="45"/>
    </row>
    <row r="189" spans="2:37">
      <c r="P189" s="19"/>
      <c r="Q189" s="19"/>
      <c r="R189" s="1"/>
      <c r="S189" s="16"/>
      <c r="T189" s="4"/>
      <c r="X189" s="49"/>
      <c r="Z189" s="45"/>
    </row>
    <row r="190" spans="2:37">
      <c r="P190" s="19"/>
      <c r="Q190" s="19"/>
      <c r="R190" s="1"/>
      <c r="S190" s="16"/>
      <c r="T190" s="4"/>
    </row>
    <row r="191" spans="2:37">
      <c r="P191" s="50"/>
      <c r="Q191" s="50"/>
      <c r="R191" s="1"/>
      <c r="S191" s="16"/>
      <c r="T191" s="4"/>
    </row>
    <row r="192" spans="2:37">
      <c r="P192" s="50"/>
      <c r="Q192" s="50"/>
      <c r="R192" s="1"/>
      <c r="S192" s="16"/>
      <c r="T192" s="4"/>
      <c r="X192" s="49"/>
      <c r="Z192" s="45"/>
    </row>
    <row r="193" spans="4:34">
      <c r="P193" s="13"/>
      <c r="Q193" s="13"/>
      <c r="R193" s="1"/>
      <c r="S193" s="16"/>
      <c r="T193" s="4"/>
      <c r="X193" s="49"/>
      <c r="Z193" s="45"/>
    </row>
    <row r="194" spans="4:34">
      <c r="X194" s="49"/>
      <c r="Z194" s="45"/>
    </row>
    <row r="199" spans="4:34" ht="15.75">
      <c r="D199" s="148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51"/>
      <c r="Q199" s="51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1" spans="4:34" ht="15.75">
      <c r="F201" s="52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4"/>
      <c r="S201" s="54"/>
      <c r="T201" s="53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4:34" ht="15.75">
      <c r="L202" s="54"/>
      <c r="M202" s="54"/>
      <c r="N202" s="54"/>
      <c r="O202" s="54"/>
      <c r="P202" s="54"/>
      <c r="Q202" s="54"/>
      <c r="R202" s="53"/>
      <c r="T202" s="54"/>
    </row>
    <row r="203" spans="4:34" ht="15.75">
      <c r="T203" s="54"/>
    </row>
    <row r="204" spans="4:34" ht="15.75">
      <c r="T204" s="53"/>
    </row>
    <row r="213" spans="3:14"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</row>
    <row r="215" spans="3:14">
      <c r="D215" s="55"/>
      <c r="E215" s="55"/>
      <c r="F215" s="55"/>
      <c r="G215" s="55"/>
      <c r="H215" s="55"/>
      <c r="I215" s="55"/>
      <c r="J215" s="55"/>
      <c r="K215" s="56"/>
      <c r="L215" s="55"/>
      <c r="M215" s="55"/>
      <c r="N215" s="55"/>
    </row>
    <row r="216" spans="3:14" ht="27.75" customHeight="1"/>
    <row r="217" spans="3:14">
      <c r="D217" s="55"/>
      <c r="E217" s="55"/>
      <c r="F217" s="55"/>
      <c r="G217" s="55"/>
      <c r="H217" s="55"/>
      <c r="I217" s="55"/>
      <c r="J217" s="55"/>
      <c r="K217" s="56"/>
      <c r="L217" s="55"/>
      <c r="M217" s="55"/>
      <c r="N217" s="55"/>
    </row>
    <row r="219" spans="3:14">
      <c r="C219" s="149"/>
      <c r="D219" s="149"/>
      <c r="E219" s="149"/>
      <c r="F219" s="149"/>
      <c r="G219" s="149"/>
      <c r="H219" s="149"/>
      <c r="I219" s="149"/>
    </row>
    <row r="220" spans="3:14">
      <c r="C220" s="27"/>
      <c r="D220" s="57"/>
      <c r="E220" s="57"/>
      <c r="F220" s="57"/>
      <c r="G220" s="57"/>
      <c r="H220" s="57"/>
      <c r="I220" s="57"/>
    </row>
    <row r="221" spans="3:14">
      <c r="C221" s="27"/>
      <c r="D221" s="58"/>
      <c r="E221" s="58"/>
      <c r="F221" s="58"/>
      <c r="G221" s="58"/>
      <c r="H221" s="58"/>
      <c r="I221" s="58"/>
      <c r="J221" s="1"/>
    </row>
    <row r="222" spans="3:14">
      <c r="C222" s="27"/>
      <c r="D222" s="25"/>
      <c r="E222" s="25"/>
      <c r="F222" s="25"/>
      <c r="G222" s="25"/>
      <c r="H222" s="25"/>
      <c r="I222" s="25"/>
      <c r="J222" s="1"/>
    </row>
    <row r="223" spans="3:14">
      <c r="C223" s="27"/>
      <c r="D223" s="25"/>
      <c r="E223" s="25"/>
      <c r="F223" s="25"/>
      <c r="G223" s="25"/>
      <c r="H223" s="25"/>
      <c r="I223" s="25"/>
      <c r="J223" s="1"/>
    </row>
  </sheetData>
  <mergeCells count="29">
    <mergeCell ref="B2:Q2"/>
    <mergeCell ref="R2:V2"/>
    <mergeCell ref="D3:N3"/>
    <mergeCell ref="O3:Q3"/>
    <mergeCell ref="R3:S3"/>
    <mergeCell ref="U3:V3"/>
    <mergeCell ref="M4:M5"/>
    <mergeCell ref="B4:B5"/>
    <mergeCell ref="C4:C5"/>
    <mergeCell ref="D4:D5"/>
    <mergeCell ref="E4:E5"/>
    <mergeCell ref="F4:F5"/>
    <mergeCell ref="G4:G5"/>
    <mergeCell ref="U4:U5"/>
    <mergeCell ref="V4:V5"/>
    <mergeCell ref="S157:U157"/>
    <mergeCell ref="D199:O199"/>
    <mergeCell ref="C219:I219"/>
    <mergeCell ref="N4:N5"/>
    <mergeCell ref="O4:O5"/>
    <mergeCell ref="P4:P5"/>
    <mergeCell ref="R4:R5"/>
    <mergeCell ref="S4:S5"/>
    <mergeCell ref="T4:T5"/>
    <mergeCell ref="H4:H5"/>
    <mergeCell ref="I4:I5"/>
    <mergeCell ref="J4:J5"/>
    <mergeCell ref="K4:K5"/>
    <mergeCell ref="L4:L5"/>
  </mergeCells>
  <hyperlinks>
    <hyperlink ref="Q178" r:id="rId1" display="https://www.bts.gov/sites/bts.dot.gov/files/2022-11/table_01_11_112322_0.xlsx" xr:uid="{0B52B548-3847-4009-B26D-400FC28809C4}"/>
    <hyperlink ref="G182" r:id="rId2" xr:uid="{4E7A6AD5-A55F-4B67-B1ED-DDC9B70A7110}"/>
    <hyperlink ref="R2" r:id="rId3" xr:uid="{5336D416-1D7F-4256-AD8C-2E107768EDC9}"/>
    <hyperlink ref="E183:U183" r:id="rId4" display=" McGuckin, Nancy, and Srinivasan, Nanda, Journey to Work Trends in the U.S and its Major Metropolitan Areas, 1960-2000, U.S. Federal Highway Administration, FHWA–EP-03-058, 2003, p. 1-2, Exhibit 1.1; " xr:uid="{E9092637-E4A9-4109-AC91-C001DA3E9A2C}"/>
  </hyperlinks>
  <printOptions gridLines="1"/>
  <pageMargins left="0.7" right="0.7" top="0.75" bottom="0.75" header="0.3" footer="0.3"/>
  <pageSetup scale="25" orientation="portrait" horizontalDpi="360" verticalDpi="36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Numbers</vt:lpstr>
      <vt:lpstr>Numbers!Print_Area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Slater</dc:creator>
  <cp:lastModifiedBy>Cliff Slater</cp:lastModifiedBy>
  <cp:lastPrinted>2023-03-21T00:14:05Z</cp:lastPrinted>
  <dcterms:created xsi:type="dcterms:W3CDTF">2018-07-17T22:10:21Z</dcterms:created>
  <dcterms:modified xsi:type="dcterms:W3CDTF">2024-04-01T19:39:10Z</dcterms:modified>
</cp:coreProperties>
</file>